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Desember 2021\"/>
    </mc:Choice>
  </mc:AlternateContent>
  <xr:revisionPtr revIDLastSave="0" documentId="8_{31C87565-6A11-4516-BAF0-108142949419}" xr6:coauthVersionLast="47" xr6:coauthVersionMax="47" xr10:uidLastSave="{00000000-0000-0000-0000-000000000000}"/>
  <bookViews>
    <workbookView xWindow="-98" yWindow="-98" windowWidth="19396" windowHeight="10395" activeTab="1" xr2:uid="{030B4062-8E1B-47F7-BFDD-1FC56940C4D2}"/>
  </bookViews>
  <sheets>
    <sheet name="MICHELIN B2B" sheetId="2" r:id="rId1"/>
    <sheet name="MICHELIN B2C " sheetId="1" r:id="rId2"/>
  </sheets>
  <definedNames>
    <definedName name="_xlnm._FilterDatabase" localSheetId="0" hidden="1">'MICHELIN B2B'!$A$4:$XEW$102</definedName>
    <definedName name="_xlnm._FilterDatabase" localSheetId="1" hidden="1">'MICHELIN B2C '!$A$4:$XEW$102</definedName>
    <definedName name="_xlnm.Print_Area" localSheetId="0">'MICHELIN B2B'!$A$1:$D$102</definedName>
    <definedName name="_xlnm.Print_Area" localSheetId="1">'MICHELIN B2C '!$A$1:$E$102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84" i="1"/>
  <c r="D50" i="1"/>
  <c r="D42" i="1"/>
  <c r="D26" i="1"/>
  <c r="D9" i="1"/>
  <c r="D70" i="1"/>
  <c r="D78" i="1"/>
  <c r="D27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7" i="1"/>
  <c r="D76" i="1"/>
  <c r="D75" i="1"/>
  <c r="D74" i="1"/>
  <c r="D73" i="1"/>
  <c r="D72" i="1"/>
  <c r="D71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49" i="1"/>
  <c r="D48" i="1"/>
  <c r="D47" i="1"/>
  <c r="D46" i="1"/>
  <c r="D45" i="1"/>
  <c r="D44" i="1"/>
  <c r="D43" i="1"/>
  <c r="D41" i="1"/>
  <c r="D40" i="1"/>
  <c r="D38" i="1"/>
  <c r="D37" i="1"/>
  <c r="D36" i="1"/>
  <c r="D35" i="1"/>
  <c r="D34" i="1"/>
  <c r="D33" i="1"/>
  <c r="D32" i="1"/>
  <c r="D31" i="1"/>
  <c r="D30" i="1"/>
  <c r="D29" i="1"/>
  <c r="D28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F102" i="1"/>
  <c r="D102" i="1"/>
  <c r="E102" i="1"/>
  <c r="D102" i="2"/>
</calcChain>
</file>

<file path=xl/sharedStrings.xml><?xml version="1.0" encoding="utf-8"?>
<sst xmlns="http://schemas.openxmlformats.org/spreadsheetml/2006/main" count="405" uniqueCount="188">
  <si>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</si>
  <si>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</si>
  <si>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</si>
  <si>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</si>
  <si>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</si>
  <si>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</si>
  <si>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</si>
  <si>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</si>
  <si>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</si>
  <si>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</si>
  <si>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</si>
  <si>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</si>
  <si>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</si>
  <si>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</si>
  <si>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</si>
  <si>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</si>
  <si>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</si>
  <si>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</si>
  <si>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</si>
  <si>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</si>
  <si>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</si>
  <si>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</si>
  <si>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</si>
  <si>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</si>
  <si>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</si>
  <si>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</si>
  <si>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</si>
  <si>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</si>
  <si>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</si>
  <si>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</si>
  <si>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</si>
  <si>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</si>
  <si>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</si>
  <si>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</si>
  <si>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</si>
  <si>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</si>
  <si>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</si>
  <si>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</si>
  <si>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</si>
  <si>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</si>
  <si>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</si>
  <si>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</si>
  <si>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</si>
  <si>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</si>
  <si>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</si>
  <si>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</si>
  <si>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</si>
  <si>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</si>
  <si>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</si>
  <si>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</si>
  <si>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</si>
  <si>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</si>
  <si>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</si>
  <si>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</si>
  <si>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</si>
  <si>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</si>
  <si>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</si>
  <si>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</si>
  <si>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</si>
  <si>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</si>
  <si>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</si>
  <si>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</si>
  <si>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</si>
  <si>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</si>
  <si>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</si>
  <si>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</si>
  <si>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</si>
  <si>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</si>
  <si>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</si>
  <si>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</si>
  <si>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</si>
  <si>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</si>
  <si>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</si>
  <si>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</si>
  <si>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</si>
  <si>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</si>
  <si>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</si>
  <si>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</si>
  <si>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</si>
  <si>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</si>
  <si>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</si>
  <si>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</si>
  <si>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</si>
  <si>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</si>
  <si>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</si>
  <si>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</si>
  <si>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</si>
  <si>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</si>
  <si>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</si>
  <si>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</si>
  <si>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</si>
  <si>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</si>
  <si>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</si>
  <si>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</si>
  <si>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</si>
  <si>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</si>
  <si>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</si>
  <si>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</si>
  <si>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</si>
  <si>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</si>
  <si>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</si>
  <si>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</si>
  <si>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</si>
  <si>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</si>
  <si>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</si>
  <si>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</si>
  <si>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</si>
  <si>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</si>
  <si>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</si>
  <si>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</si>
  <si>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</si>
  <si>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</si>
  <si>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</si>
  <si>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</si>
  <si>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</si>
  <si>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</si>
  <si>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</si>
  <si>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</si>
  <si>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</si>
  <si>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</si>
  <si>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</si>
  <si>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</si>
  <si>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</si>
  <si>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</si>
  <si>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</si>
  <si>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</si>
  <si>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</si>
  <si>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</si>
  <si>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</si>
  <si>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</si>
  <si>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</si>
  <si>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</si>
  <si>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</si>
  <si>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</si>
  <si>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</si>
  <si>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</si>
  <si>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</si>
  <si>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</si>
  <si>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</si>
  <si>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</si>
  <si>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</si>
  <si>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</si>
  <si>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</si>
  <si>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</si>
  <si>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</si>
  <si>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</si>
  <si>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</si>
  <si>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</si>
  <si>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</si>
  <si>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</si>
  <si>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</si>
  <si>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</si>
  <si>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</si>
  <si>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</si>
  <si>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</si>
  <si>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</si>
  <si>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</si>
  <si>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</si>
  <si>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</si>
  <si>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</si>
  <si>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</si>
  <si>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</si>
  <si>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</si>
  <si>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</si>
  <si>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</si>
  <si>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</si>
  <si>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</si>
  <si>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</si>
  <si>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</si>
  <si>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</si>
  <si>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</si>
  <si>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</si>
  <si>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</si>
  <si>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</si>
  <si>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</si>
  <si>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</si>
  <si>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</si>
  <si>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</si>
  <si>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</si>
  <si>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</si>
  <si>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</si>
  <si>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</si>
  <si>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</si>
  <si>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FAGDEKK Omsetningsrapportering desember 2021</t>
  </si>
  <si>
    <t>Michelin B2B</t>
  </si>
  <si>
    <t>Michelin B2C</t>
  </si>
  <si>
    <t>TOTAL</t>
  </si>
  <si>
    <t>B2B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</si>
</sst>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164" fontId="8" fillId="0" borderId="4" xfId="2" applyFont="1" applyBorder="1" applyAlignment="1">
      <alignment horizontal="center"/>
    </xf>
    <xf numFmtId="165" fontId="8" fillId="0" borderId="4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4" fontId="9" fillId="0" borderId="4" xfId="2" applyFont="1" applyBorder="1" applyAlignment="1">
      <alignment horizontal="center"/>
    </xf>
    <xf numFmtId="164" fontId="0" fillId="0" borderId="0" xfId="0" applyNumberFormat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62F4D5A-84EC-4A7A-871F-EABD666B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DC72-2E6C-440C-8D34-9B320EDB97D2}">
  <sheetPr>
    <pageSetUpPr fitToPage="1"/>
  </sheetPr>
  <dimension ref="A1:XEW103"/>
  <sheetViews>
    <sheetView workbookViewId="0">
      <selection activeCell="D5" sqref="D5:D10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1" width="11.3984375" style="15"/>
  </cols>
  <sheetData>
    <row r="1" spans="1:4" ht="36.75" thickBot="1" x14ac:dyDescent="1.4">
      <c r="A1" s="1"/>
      <c r="B1" s="33" t="s">
        <v>183</v>
      </c>
      <c r="C1" s="34"/>
      <c r="D1" s="35"/>
    </row>
    <row r="2" spans="1:4" ht="36.4" x14ac:dyDescent="1.35">
      <c r="A2" s="1"/>
      <c r="B2" s="2"/>
      <c r="C2" s="3" t="s">
        <v>0</v>
      </c>
      <c r="D2" s="17" t="s">
        <v>184</v>
      </c>
    </row>
    <row r="3" spans="1:4" ht="15.4" x14ac:dyDescent="0.45">
      <c r="A3" s="4"/>
      <c r="B3" s="4"/>
      <c r="C3" s="4"/>
      <c r="D3" s="18"/>
    </row>
    <row r="4" spans="1:4" ht="15.4" x14ac:dyDescent="0.45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5">
      <c r="A5" s="8">
        <v>1</v>
      </c>
      <c r="B5" s="9" t="s">
        <v>3</v>
      </c>
      <c r="C5" s="9" t="s">
        <v>4</v>
      </c>
      <c r="D5" s="26"/>
    </row>
    <row r="6" spans="1:4" x14ac:dyDescent="0.45">
      <c r="A6" s="8">
        <v>3</v>
      </c>
      <c r="B6" s="9" t="s">
        <v>5</v>
      </c>
      <c r="C6" s="9" t="s">
        <v>6</v>
      </c>
      <c r="D6" s="26"/>
    </row>
    <row r="7" spans="1:4" x14ac:dyDescent="0.45">
      <c r="A7" s="8">
        <v>5</v>
      </c>
      <c r="B7" s="9" t="s">
        <v>7</v>
      </c>
      <c r="C7" s="9" t="s">
        <v>8</v>
      </c>
      <c r="D7" s="26"/>
    </row>
    <row r="8" spans="1:4" x14ac:dyDescent="0.45">
      <c r="A8" s="10">
        <v>6</v>
      </c>
      <c r="B8" s="11" t="s">
        <v>9</v>
      </c>
      <c r="C8" s="11" t="s">
        <v>10</v>
      </c>
      <c r="D8" s="26"/>
    </row>
    <row r="9" spans="1:4" x14ac:dyDescent="0.45">
      <c r="A9" s="10">
        <v>7</v>
      </c>
      <c r="B9" s="11" t="s">
        <v>11</v>
      </c>
      <c r="C9" s="11" t="s">
        <v>12</v>
      </c>
      <c r="D9" s="26"/>
    </row>
    <row r="10" spans="1:4" x14ac:dyDescent="0.45">
      <c r="A10" s="8">
        <v>8</v>
      </c>
      <c r="B10" s="9" t="s">
        <v>13</v>
      </c>
      <c r="C10" s="9" t="s">
        <v>14</v>
      </c>
      <c r="D10" s="26"/>
    </row>
    <row r="11" spans="1:4" x14ac:dyDescent="0.45">
      <c r="A11" s="10">
        <v>11</v>
      </c>
      <c r="B11" s="11" t="s">
        <v>16</v>
      </c>
      <c r="C11" s="11" t="s">
        <v>17</v>
      </c>
      <c r="D11" s="26"/>
    </row>
    <row r="12" spans="1:4" x14ac:dyDescent="0.45">
      <c r="A12" s="8">
        <v>15</v>
      </c>
      <c r="B12" s="9" t="s">
        <v>18</v>
      </c>
      <c r="C12" s="9" t="s">
        <v>179</v>
      </c>
      <c r="D12" s="26"/>
    </row>
    <row r="13" spans="1:4" x14ac:dyDescent="0.45">
      <c r="A13" s="8">
        <v>16</v>
      </c>
      <c r="B13" s="9" t="s">
        <v>19</v>
      </c>
      <c r="C13" s="9" t="s">
        <v>20</v>
      </c>
      <c r="D13" s="26"/>
    </row>
    <row r="14" spans="1:4" x14ac:dyDescent="0.45">
      <c r="A14" s="8">
        <v>17</v>
      </c>
      <c r="B14" s="9" t="s">
        <v>21</v>
      </c>
      <c r="C14" s="9" t="s">
        <v>22</v>
      </c>
      <c r="D14" s="26"/>
    </row>
    <row r="15" spans="1:4" x14ac:dyDescent="0.45">
      <c r="A15" s="8">
        <v>18</v>
      </c>
      <c r="B15" s="11" t="s">
        <v>23</v>
      </c>
      <c r="C15" s="11" t="s">
        <v>24</v>
      </c>
      <c r="D15" s="26"/>
    </row>
    <row r="16" spans="1:4" x14ac:dyDescent="0.45">
      <c r="A16" s="10">
        <v>20</v>
      </c>
      <c r="B16" s="11" t="s">
        <v>25</v>
      </c>
      <c r="C16" s="11" t="s">
        <v>26</v>
      </c>
      <c r="D16" s="26"/>
    </row>
    <row r="17" spans="1:4" x14ac:dyDescent="0.45">
      <c r="A17" s="8">
        <v>21</v>
      </c>
      <c r="B17" s="11" t="s">
        <v>27</v>
      </c>
      <c r="C17" s="11" t="s">
        <v>28</v>
      </c>
      <c r="D17" s="26"/>
    </row>
    <row r="18" spans="1:4" x14ac:dyDescent="0.45">
      <c r="A18" s="10">
        <v>23</v>
      </c>
      <c r="B18" s="11" t="s">
        <v>30</v>
      </c>
      <c r="C18" s="11" t="s">
        <v>31</v>
      </c>
      <c r="D18" s="27">
        <v>35337.120000000003</v>
      </c>
    </row>
    <row r="19" spans="1:4" x14ac:dyDescent="0.45">
      <c r="A19" s="10">
        <v>24</v>
      </c>
      <c r="B19" s="11" t="s">
        <v>32</v>
      </c>
      <c r="C19" s="11" t="s">
        <v>33</v>
      </c>
      <c r="D19" s="26"/>
    </row>
    <row r="20" spans="1:4" x14ac:dyDescent="0.45">
      <c r="A20" s="10">
        <v>25</v>
      </c>
      <c r="B20" s="11" t="s">
        <v>34</v>
      </c>
      <c r="C20" s="11" t="s">
        <v>35</v>
      </c>
      <c r="D20" s="26"/>
    </row>
    <row r="21" spans="1:4" x14ac:dyDescent="0.45">
      <c r="A21" s="10">
        <v>28</v>
      </c>
      <c r="B21" s="11" t="s">
        <v>36</v>
      </c>
      <c r="C21" s="11" t="s">
        <v>37</v>
      </c>
      <c r="D21" s="26"/>
    </row>
    <row r="22" spans="1:4" x14ac:dyDescent="0.45">
      <c r="A22" s="10">
        <v>29</v>
      </c>
      <c r="B22" s="11" t="s">
        <v>38</v>
      </c>
      <c r="C22" s="11" t="s">
        <v>39</v>
      </c>
      <c r="D22" s="26"/>
    </row>
    <row r="23" spans="1:4" x14ac:dyDescent="0.45">
      <c r="A23" s="10">
        <v>30</v>
      </c>
      <c r="B23" s="11" t="s">
        <v>40</v>
      </c>
      <c r="C23" s="11" t="s">
        <v>41</v>
      </c>
      <c r="D23" s="26"/>
    </row>
    <row r="24" spans="1:4" x14ac:dyDescent="0.45">
      <c r="A24" s="10">
        <v>31</v>
      </c>
      <c r="B24" s="11" t="s">
        <v>42</v>
      </c>
      <c r="C24" s="11" t="s">
        <v>43</v>
      </c>
      <c r="D24" s="26"/>
    </row>
    <row r="25" spans="1:4" x14ac:dyDescent="0.45">
      <c r="A25" s="10">
        <v>32</v>
      </c>
      <c r="B25" s="11" t="s">
        <v>44</v>
      </c>
      <c r="C25" s="11" t="s">
        <v>45</v>
      </c>
      <c r="D25" s="26"/>
    </row>
    <row r="26" spans="1:4" x14ac:dyDescent="0.45">
      <c r="A26" s="10">
        <v>36</v>
      </c>
      <c r="B26" s="11" t="s">
        <v>47</v>
      </c>
      <c r="C26" s="11" t="s">
        <v>48</v>
      </c>
      <c r="D26" s="26"/>
    </row>
    <row r="27" spans="1:4" x14ac:dyDescent="0.45">
      <c r="A27" s="10">
        <v>37</v>
      </c>
      <c r="B27" s="11" t="s">
        <v>49</v>
      </c>
      <c r="C27" s="11" t="s">
        <v>50</v>
      </c>
      <c r="D27" s="26"/>
    </row>
    <row r="28" spans="1:4" x14ac:dyDescent="0.45">
      <c r="A28" s="10">
        <v>38</v>
      </c>
      <c r="B28" s="11" t="s">
        <v>51</v>
      </c>
      <c r="C28" s="11" t="s">
        <v>52</v>
      </c>
      <c r="D28" s="26"/>
    </row>
    <row r="29" spans="1:4" x14ac:dyDescent="0.45">
      <c r="A29" s="10">
        <v>39</v>
      </c>
      <c r="B29" s="11" t="s">
        <v>53</v>
      </c>
      <c r="C29" s="11" t="s">
        <v>54</v>
      </c>
      <c r="D29" s="26"/>
    </row>
    <row r="30" spans="1:4" x14ac:dyDescent="0.45">
      <c r="A30" s="10">
        <v>40</v>
      </c>
      <c r="B30" s="11" t="s">
        <v>55</v>
      </c>
      <c r="C30" s="11" t="s">
        <v>56</v>
      </c>
      <c r="D30" s="26"/>
    </row>
    <row r="31" spans="1:4" x14ac:dyDescent="0.45">
      <c r="A31" s="10">
        <v>41</v>
      </c>
      <c r="B31" s="11" t="s">
        <v>57</v>
      </c>
      <c r="C31" s="11" t="s">
        <v>58</v>
      </c>
      <c r="D31" s="26"/>
    </row>
    <row r="32" spans="1:4" x14ac:dyDescent="0.45">
      <c r="A32" s="10">
        <v>42</v>
      </c>
      <c r="B32" s="11" t="s">
        <v>59</v>
      </c>
      <c r="C32" s="11" t="s">
        <v>60</v>
      </c>
      <c r="D32" s="26"/>
    </row>
    <row r="33" spans="1:4" x14ac:dyDescent="0.45">
      <c r="A33" s="10">
        <v>50</v>
      </c>
      <c r="B33" s="11" t="s">
        <v>63</v>
      </c>
      <c r="C33" s="11" t="s">
        <v>64</v>
      </c>
      <c r="D33" s="26"/>
    </row>
    <row r="34" spans="1:4" x14ac:dyDescent="0.45">
      <c r="A34" s="10">
        <v>54</v>
      </c>
      <c r="B34" s="11" t="s">
        <v>66</v>
      </c>
      <c r="C34" s="11" t="s">
        <v>67</v>
      </c>
      <c r="D34" s="26"/>
    </row>
    <row r="35" spans="1:4" x14ac:dyDescent="0.45">
      <c r="A35" s="10">
        <v>57</v>
      </c>
      <c r="B35" s="11" t="s">
        <v>68</v>
      </c>
      <c r="C35" s="11" t="s">
        <v>69</v>
      </c>
      <c r="D35" s="26"/>
    </row>
    <row r="36" spans="1:4" x14ac:dyDescent="0.45">
      <c r="A36" s="10">
        <v>58</v>
      </c>
      <c r="B36" s="11" t="s">
        <v>70</v>
      </c>
      <c r="C36" s="11" t="s">
        <v>71</v>
      </c>
      <c r="D36" s="26"/>
    </row>
    <row r="37" spans="1:4" x14ac:dyDescent="0.45">
      <c r="A37" s="10">
        <v>59</v>
      </c>
      <c r="B37" s="11" t="s">
        <v>72</v>
      </c>
      <c r="C37" s="11" t="s">
        <v>73</v>
      </c>
      <c r="D37" s="26"/>
    </row>
    <row r="38" spans="1:4" x14ac:dyDescent="0.45">
      <c r="A38" s="10">
        <v>60</v>
      </c>
      <c r="B38" s="11" t="s">
        <v>74</v>
      </c>
      <c r="C38" s="11" t="s">
        <v>159</v>
      </c>
      <c r="D38" s="26"/>
    </row>
    <row r="39" spans="1:4" x14ac:dyDescent="0.45">
      <c r="A39" s="10">
        <v>61</v>
      </c>
      <c r="B39" s="11" t="s">
        <v>75</v>
      </c>
      <c r="C39" s="11" t="s">
        <v>76</v>
      </c>
      <c r="D39" s="26">
        <v>48638</v>
      </c>
    </row>
    <row r="40" spans="1:4" x14ac:dyDescent="0.45">
      <c r="A40" s="10">
        <v>62</v>
      </c>
      <c r="B40" s="11" t="s">
        <v>57</v>
      </c>
      <c r="C40" s="11" t="s">
        <v>77</v>
      </c>
      <c r="D40" s="26"/>
    </row>
    <row r="41" spans="1:4" x14ac:dyDescent="0.45">
      <c r="A41" s="10">
        <v>63</v>
      </c>
      <c r="B41" s="11" t="s">
        <v>78</v>
      </c>
      <c r="C41" s="11" t="s">
        <v>79</v>
      </c>
      <c r="D41" s="27">
        <v>8293.32</v>
      </c>
    </row>
    <row r="42" spans="1:4" x14ac:dyDescent="0.45">
      <c r="A42" s="10">
        <v>67</v>
      </c>
      <c r="B42" s="11" t="s">
        <v>74</v>
      </c>
      <c r="C42" s="11" t="s">
        <v>80</v>
      </c>
      <c r="D42" s="26"/>
    </row>
    <row r="43" spans="1:4" x14ac:dyDescent="0.45">
      <c r="A43" s="10">
        <v>74</v>
      </c>
      <c r="B43" s="11" t="s">
        <v>53</v>
      </c>
      <c r="C43" s="11" t="s">
        <v>82</v>
      </c>
      <c r="D43" s="26"/>
    </row>
    <row r="44" spans="1:4" x14ac:dyDescent="0.45">
      <c r="A44" s="10">
        <v>75</v>
      </c>
      <c r="B44" s="11" t="s">
        <v>83</v>
      </c>
      <c r="C44" s="11" t="s">
        <v>84</v>
      </c>
      <c r="D44" s="26"/>
    </row>
    <row r="45" spans="1:4" x14ac:dyDescent="0.45">
      <c r="A45" s="10">
        <v>76</v>
      </c>
      <c r="B45" s="11" t="s">
        <v>85</v>
      </c>
      <c r="C45" s="11" t="s">
        <v>86</v>
      </c>
      <c r="D45" s="26"/>
    </row>
    <row r="46" spans="1:4" x14ac:dyDescent="0.45">
      <c r="A46" s="10">
        <v>77</v>
      </c>
      <c r="B46" s="11" t="s">
        <v>87</v>
      </c>
      <c r="C46" s="11" t="s">
        <v>88</v>
      </c>
      <c r="D46" s="26"/>
    </row>
    <row r="47" spans="1:4" x14ac:dyDescent="0.45">
      <c r="A47" s="10">
        <v>78</v>
      </c>
      <c r="B47" s="11" t="s">
        <v>89</v>
      </c>
      <c r="C47" s="11" t="s">
        <v>90</v>
      </c>
      <c r="D47" s="26"/>
    </row>
    <row r="48" spans="1:4" x14ac:dyDescent="0.45">
      <c r="A48" s="10">
        <v>79</v>
      </c>
      <c r="B48" s="11" t="s">
        <v>91</v>
      </c>
      <c r="C48" s="11" t="s">
        <v>92</v>
      </c>
      <c r="D48" s="26"/>
    </row>
    <row r="49" spans="1:4" x14ac:dyDescent="0.45">
      <c r="A49" s="10">
        <v>84</v>
      </c>
      <c r="B49" s="11" t="s">
        <v>94</v>
      </c>
      <c r="C49" s="11" t="s">
        <v>95</v>
      </c>
      <c r="D49" s="26"/>
    </row>
    <row r="50" spans="1:4" x14ac:dyDescent="0.45">
      <c r="A50" s="10">
        <v>85</v>
      </c>
      <c r="B50" s="11" t="s">
        <v>78</v>
      </c>
      <c r="C50" s="11" t="s">
        <v>96</v>
      </c>
      <c r="D50" s="27">
        <v>7446.4</v>
      </c>
    </row>
    <row r="51" spans="1:4" x14ac:dyDescent="0.45">
      <c r="A51" s="10">
        <v>86</v>
      </c>
      <c r="B51" s="11" t="s">
        <v>97</v>
      </c>
      <c r="C51" s="11" t="s">
        <v>98</v>
      </c>
      <c r="D51" s="26"/>
    </row>
    <row r="52" spans="1:4" x14ac:dyDescent="0.45">
      <c r="A52" s="10">
        <v>88</v>
      </c>
      <c r="B52" s="11" t="s">
        <v>61</v>
      </c>
      <c r="C52" s="11" t="s">
        <v>100</v>
      </c>
      <c r="D52" s="26"/>
    </row>
    <row r="53" spans="1:4" x14ac:dyDescent="0.45">
      <c r="A53" s="10">
        <v>89</v>
      </c>
      <c r="B53" s="11" t="s">
        <v>101</v>
      </c>
      <c r="C53" s="11" t="s">
        <v>102</v>
      </c>
      <c r="D53" s="26"/>
    </row>
    <row r="54" spans="1:4" x14ac:dyDescent="0.45">
      <c r="A54" s="10">
        <v>92</v>
      </c>
      <c r="B54" s="11" t="s">
        <v>103</v>
      </c>
      <c r="C54" s="11" t="s">
        <v>104</v>
      </c>
      <c r="D54" s="26"/>
    </row>
    <row r="55" spans="1:4" x14ac:dyDescent="0.45">
      <c r="A55" s="10">
        <v>93</v>
      </c>
      <c r="B55" s="11" t="s">
        <v>105</v>
      </c>
      <c r="C55" s="11" t="s">
        <v>106</v>
      </c>
      <c r="D55" s="26"/>
    </row>
    <row r="56" spans="1:4" x14ac:dyDescent="0.45">
      <c r="A56" s="10">
        <v>94</v>
      </c>
      <c r="B56" s="11" t="s">
        <v>107</v>
      </c>
      <c r="C56" s="11" t="s">
        <v>108</v>
      </c>
      <c r="D56" s="26"/>
    </row>
    <row r="57" spans="1:4" x14ac:dyDescent="0.45">
      <c r="A57" s="10">
        <v>95</v>
      </c>
      <c r="B57" s="11" t="s">
        <v>78</v>
      </c>
      <c r="C57" s="11" t="s">
        <v>109</v>
      </c>
      <c r="D57" s="26"/>
    </row>
    <row r="58" spans="1:4" x14ac:dyDescent="0.45">
      <c r="A58" s="10">
        <v>96</v>
      </c>
      <c r="B58" s="11" t="s">
        <v>110</v>
      </c>
      <c r="C58" s="11" t="s">
        <v>111</v>
      </c>
      <c r="D58" s="26"/>
    </row>
    <row r="59" spans="1:4" x14ac:dyDescent="0.45">
      <c r="A59" s="10">
        <v>97</v>
      </c>
      <c r="B59" s="11" t="s">
        <v>112</v>
      </c>
      <c r="C59" s="11" t="s">
        <v>113</v>
      </c>
      <c r="D59" s="26"/>
    </row>
    <row r="60" spans="1:4" x14ac:dyDescent="0.45">
      <c r="A60" s="10">
        <v>98</v>
      </c>
      <c r="B60" s="11" t="s">
        <v>46</v>
      </c>
      <c r="C60" s="11" t="s">
        <v>114</v>
      </c>
      <c r="D60" s="26"/>
    </row>
    <row r="61" spans="1:4" x14ac:dyDescent="0.45">
      <c r="A61" s="10">
        <v>99</v>
      </c>
      <c r="B61" s="11" t="s">
        <v>46</v>
      </c>
      <c r="C61" s="11" t="s">
        <v>115</v>
      </c>
      <c r="D61" s="26"/>
    </row>
    <row r="62" spans="1:4" x14ac:dyDescent="0.45">
      <c r="A62" s="10">
        <v>100</v>
      </c>
      <c r="B62" s="11" t="s">
        <v>116</v>
      </c>
      <c r="C62" s="11" t="s">
        <v>117</v>
      </c>
      <c r="D62" s="26">
        <v>81489</v>
      </c>
    </row>
    <row r="63" spans="1:4" x14ac:dyDescent="0.45">
      <c r="A63" s="10">
        <v>101</v>
      </c>
      <c r="B63" s="11" t="s">
        <v>118</v>
      </c>
      <c r="C63" s="11" t="s">
        <v>176</v>
      </c>
      <c r="D63" s="26"/>
    </row>
    <row r="64" spans="1:4" x14ac:dyDescent="0.45">
      <c r="A64" s="10">
        <v>102</v>
      </c>
      <c r="B64" s="11" t="s">
        <v>46</v>
      </c>
      <c r="C64" s="11" t="s">
        <v>119</v>
      </c>
      <c r="D64" s="26"/>
    </row>
    <row r="65" spans="1:4" x14ac:dyDescent="0.45">
      <c r="A65" s="10">
        <v>103</v>
      </c>
      <c r="B65" s="11" t="s">
        <v>81</v>
      </c>
      <c r="C65" s="11" t="s">
        <v>143</v>
      </c>
      <c r="D65" s="26"/>
    </row>
    <row r="66" spans="1:4" x14ac:dyDescent="0.45">
      <c r="A66" s="10">
        <v>104</v>
      </c>
      <c r="B66" s="11" t="s">
        <v>66</v>
      </c>
      <c r="C66" s="11" t="s">
        <v>160</v>
      </c>
      <c r="D66" s="26"/>
    </row>
    <row r="67" spans="1:4" x14ac:dyDescent="0.45">
      <c r="A67" s="10">
        <v>105</v>
      </c>
      <c r="B67" s="11" t="s">
        <v>120</v>
      </c>
      <c r="C67" s="11" t="s">
        <v>121</v>
      </c>
      <c r="D67" s="26"/>
    </row>
    <row r="68" spans="1:4" x14ac:dyDescent="0.45">
      <c r="A68" s="10">
        <v>106</v>
      </c>
      <c r="B68" s="11" t="s">
        <v>29</v>
      </c>
      <c r="C68" s="11" t="s">
        <v>150</v>
      </c>
      <c r="D68" s="26"/>
    </row>
    <row r="69" spans="1:4" x14ac:dyDescent="0.45">
      <c r="A69" s="10">
        <v>107</v>
      </c>
      <c r="B69" s="11" t="s">
        <v>99</v>
      </c>
      <c r="C69" s="11" t="s">
        <v>153</v>
      </c>
      <c r="D69" s="26"/>
    </row>
    <row r="70" spans="1:4" x14ac:dyDescent="0.45">
      <c r="A70" s="10">
        <v>108</v>
      </c>
      <c r="B70" s="11" t="s">
        <v>15</v>
      </c>
      <c r="C70" s="11" t="s">
        <v>144</v>
      </c>
      <c r="D70" s="27">
        <v>113837.1</v>
      </c>
    </row>
    <row r="71" spans="1:4" x14ac:dyDescent="0.45">
      <c r="A71" s="10">
        <v>109</v>
      </c>
      <c r="B71" s="11" t="s">
        <v>123</v>
      </c>
      <c r="C71" s="11" t="s">
        <v>124</v>
      </c>
      <c r="D71" s="26"/>
    </row>
    <row r="72" spans="1:4" x14ac:dyDescent="0.45">
      <c r="A72" s="10">
        <v>110</v>
      </c>
      <c r="B72" s="11" t="s">
        <v>125</v>
      </c>
      <c r="C72" s="11" t="s">
        <v>126</v>
      </c>
      <c r="D72" s="26"/>
    </row>
    <row r="73" spans="1:4" x14ac:dyDescent="0.45">
      <c r="A73" s="10">
        <v>111</v>
      </c>
      <c r="B73" s="11" t="s">
        <v>101</v>
      </c>
      <c r="C73" s="11" t="s">
        <v>127</v>
      </c>
      <c r="D73" s="26"/>
    </row>
    <row r="74" spans="1:4" x14ac:dyDescent="0.45">
      <c r="A74" s="10">
        <v>112</v>
      </c>
      <c r="B74" s="11" t="s">
        <v>101</v>
      </c>
      <c r="C74" s="11" t="s">
        <v>128</v>
      </c>
      <c r="D74" s="26"/>
    </row>
    <row r="75" spans="1:4" x14ac:dyDescent="0.45">
      <c r="A75" s="10">
        <v>113</v>
      </c>
      <c r="B75" s="11" t="s">
        <v>129</v>
      </c>
      <c r="C75" s="11" t="s">
        <v>130</v>
      </c>
      <c r="D75" s="26"/>
    </row>
    <row r="76" spans="1:4" x14ac:dyDescent="0.45">
      <c r="A76" s="10">
        <v>114</v>
      </c>
      <c r="B76" s="11" t="s">
        <v>131</v>
      </c>
      <c r="C76" s="11" t="s">
        <v>132</v>
      </c>
      <c r="D76" s="26"/>
    </row>
    <row r="77" spans="1:4" x14ac:dyDescent="0.45">
      <c r="A77" s="10">
        <v>115</v>
      </c>
      <c r="B77" s="11" t="s">
        <v>133</v>
      </c>
      <c r="C77" s="11" t="s">
        <v>134</v>
      </c>
      <c r="D77" s="26"/>
    </row>
    <row r="78" spans="1:4" x14ac:dyDescent="0.45">
      <c r="A78" s="10">
        <v>116</v>
      </c>
      <c r="B78" s="11" t="s">
        <v>135</v>
      </c>
      <c r="C78" s="11" t="s">
        <v>158</v>
      </c>
      <c r="D78" s="27">
        <v>690010.46</v>
      </c>
    </row>
    <row r="79" spans="1:4" x14ac:dyDescent="0.45">
      <c r="A79" s="10">
        <v>117</v>
      </c>
      <c r="B79" s="11" t="s">
        <v>136</v>
      </c>
      <c r="C79" s="11" t="s">
        <v>137</v>
      </c>
      <c r="D79" s="26"/>
    </row>
    <row r="80" spans="1:4" x14ac:dyDescent="0.45">
      <c r="A80" s="10">
        <v>118</v>
      </c>
      <c r="B80" s="11" t="s">
        <v>138</v>
      </c>
      <c r="C80" s="11" t="s">
        <v>139</v>
      </c>
      <c r="D80" s="26"/>
    </row>
    <row r="81" spans="1:16377" x14ac:dyDescent="0.45">
      <c r="A81" s="10">
        <v>119</v>
      </c>
      <c r="B81" s="11" t="s">
        <v>61</v>
      </c>
      <c r="C81" s="11" t="s">
        <v>140</v>
      </c>
      <c r="D81" s="26"/>
    </row>
    <row r="82" spans="1:16377" x14ac:dyDescent="0.45">
      <c r="A82" s="10">
        <v>120</v>
      </c>
      <c r="B82" s="11" t="s">
        <v>61</v>
      </c>
      <c r="C82" s="11" t="s">
        <v>141</v>
      </c>
      <c r="D82" s="26"/>
    </row>
    <row r="83" spans="1:16377" x14ac:dyDescent="0.45">
      <c r="A83" s="10">
        <v>121</v>
      </c>
      <c r="B83" s="11" t="s">
        <v>61</v>
      </c>
      <c r="C83" s="11" t="s">
        <v>142</v>
      </c>
      <c r="D83" s="26"/>
    </row>
    <row r="84" spans="1:16377" x14ac:dyDescent="0.45">
      <c r="A84" s="10">
        <v>122</v>
      </c>
      <c r="B84" s="11" t="s">
        <v>156</v>
      </c>
      <c r="C84" s="11" t="s">
        <v>157</v>
      </c>
      <c r="D84" s="26"/>
    </row>
    <row r="85" spans="1:16377" x14ac:dyDescent="0.45">
      <c r="A85" s="10">
        <v>123</v>
      </c>
      <c r="B85" s="11" t="s">
        <v>154</v>
      </c>
      <c r="C85" s="11" t="s">
        <v>155</v>
      </c>
      <c r="D85" s="26"/>
    </row>
    <row r="86" spans="1:16377" x14ac:dyDescent="0.45">
      <c r="A86" s="10">
        <v>124</v>
      </c>
      <c r="B86" s="11" t="s">
        <v>65</v>
      </c>
      <c r="C86" s="11" t="s">
        <v>149</v>
      </c>
      <c r="D86" s="26"/>
      <c r="S86" s="12"/>
      <c r="T86" s="12"/>
      <c r="U86" s="16"/>
      <c r="V86" s="12"/>
      <c r="W86" s="12"/>
      <c r="X86" s="16"/>
      <c r="Y86" s="12"/>
      <c r="Z86" s="12"/>
      <c r="AA86" s="16"/>
      <c r="AB86" s="12"/>
      <c r="AC86" s="12"/>
      <c r="AD86" s="16"/>
      <c r="AE86" s="12"/>
      <c r="AF86" s="12"/>
      <c r="AG86" s="16"/>
      <c r="AH86" s="12"/>
      <c r="AI86" s="12"/>
      <c r="AJ86" s="16"/>
      <c r="AK86" s="12"/>
      <c r="AL86" s="12"/>
      <c r="AM86" s="16"/>
      <c r="AN86" s="12"/>
      <c r="AO86" s="12"/>
      <c r="AP86" s="16"/>
      <c r="AQ86" s="12"/>
      <c r="AR86" s="12"/>
      <c r="AS86" s="16"/>
      <c r="AT86" s="12"/>
      <c r="AU86" s="12"/>
      <c r="AV86" s="16"/>
      <c r="AW86" s="12"/>
      <c r="AX86" s="12"/>
      <c r="AY86" s="16"/>
      <c r="AZ86" s="14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63</v>
      </c>
      <c r="C87" s="11" t="s">
        <v>145</v>
      </c>
      <c r="D87" s="26"/>
      <c r="S87" s="12"/>
      <c r="T87" s="12"/>
      <c r="U87" s="16"/>
      <c r="V87" s="12"/>
      <c r="W87" s="12"/>
      <c r="X87" s="16"/>
      <c r="Y87" s="12"/>
      <c r="Z87" s="12"/>
      <c r="AA87" s="16"/>
      <c r="AB87" s="12"/>
      <c r="AC87" s="12"/>
      <c r="AD87" s="16"/>
      <c r="AE87" s="12"/>
      <c r="AF87" s="12"/>
      <c r="AG87" s="16"/>
      <c r="AH87" s="12"/>
      <c r="AI87" s="12"/>
      <c r="AJ87" s="16"/>
      <c r="AK87" s="12"/>
      <c r="AL87" s="12"/>
      <c r="AM87" s="16"/>
      <c r="AN87" s="12"/>
      <c r="AO87" s="12"/>
      <c r="AP87" s="16"/>
      <c r="AQ87" s="12"/>
      <c r="AR87" s="12"/>
      <c r="AS87" s="16"/>
      <c r="AT87" s="12"/>
      <c r="AU87" s="12"/>
      <c r="AV87" s="16"/>
      <c r="AW87" s="12"/>
      <c r="AX87" s="12"/>
      <c r="AY87" s="16"/>
      <c r="AZ87" s="14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93</v>
      </c>
      <c r="C88" s="11" t="s">
        <v>146</v>
      </c>
      <c r="D88" s="26"/>
      <c r="S88" s="12"/>
      <c r="T88" s="12"/>
      <c r="U88" s="16"/>
      <c r="V88" s="12"/>
      <c r="W88" s="12"/>
      <c r="X88" s="16"/>
      <c r="Y88" s="12"/>
      <c r="Z88" s="12"/>
      <c r="AA88" s="16"/>
      <c r="AB88" s="12"/>
      <c r="AC88" s="12"/>
      <c r="AD88" s="16"/>
      <c r="AE88" s="12"/>
      <c r="AF88" s="12"/>
      <c r="AG88" s="16"/>
      <c r="AH88" s="12"/>
      <c r="AI88" s="12"/>
      <c r="AJ88" s="16"/>
      <c r="AK88" s="12"/>
      <c r="AL88" s="12"/>
      <c r="AM88" s="16"/>
      <c r="AN88" s="12"/>
      <c r="AO88" s="12"/>
      <c r="AP88" s="16"/>
      <c r="AQ88" s="12"/>
      <c r="AR88" s="12"/>
      <c r="AS88" s="16"/>
      <c r="AT88" s="12"/>
      <c r="AU88" s="12"/>
      <c r="AV88" s="16"/>
      <c r="AW88" s="12"/>
      <c r="AX88" s="12"/>
      <c r="AY88" s="16"/>
      <c r="AZ88" s="14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148</v>
      </c>
      <c r="C89" s="11" t="s">
        <v>147</v>
      </c>
      <c r="D89" s="26"/>
    </row>
    <row r="90" spans="1:16377" x14ac:dyDescent="0.45">
      <c r="A90" s="10">
        <v>128</v>
      </c>
      <c r="B90" s="11" t="s">
        <v>62</v>
      </c>
      <c r="C90" s="11" t="s">
        <v>151</v>
      </c>
      <c r="D90" s="26"/>
    </row>
    <row r="91" spans="1:16377" x14ac:dyDescent="0.45">
      <c r="A91" s="10">
        <v>129</v>
      </c>
      <c r="B91" s="11" t="s">
        <v>66</v>
      </c>
      <c r="C91" s="11" t="s">
        <v>161</v>
      </c>
      <c r="D91" s="26"/>
    </row>
    <row r="92" spans="1:16377" x14ac:dyDescent="0.45">
      <c r="A92" s="10">
        <v>130</v>
      </c>
      <c r="B92" s="11" t="s">
        <v>29</v>
      </c>
      <c r="C92" s="11" t="s">
        <v>162</v>
      </c>
      <c r="D92" s="26"/>
    </row>
    <row r="93" spans="1:16377" x14ac:dyDescent="0.45">
      <c r="A93" s="10">
        <v>131</v>
      </c>
      <c r="B93" s="11" t="s">
        <v>163</v>
      </c>
      <c r="C93" s="11" t="s">
        <v>164</v>
      </c>
      <c r="D93" s="26"/>
    </row>
    <row r="94" spans="1:16377" x14ac:dyDescent="0.45">
      <c r="A94" s="10">
        <v>132</v>
      </c>
      <c r="B94" s="11" t="s">
        <v>165</v>
      </c>
      <c r="C94" s="11" t="s">
        <v>166</v>
      </c>
      <c r="D94" s="26"/>
    </row>
    <row r="95" spans="1:16377" x14ac:dyDescent="0.45">
      <c r="A95" s="10">
        <v>133</v>
      </c>
      <c r="B95" s="11" t="s">
        <v>167</v>
      </c>
      <c r="C95" s="11" t="s">
        <v>168</v>
      </c>
      <c r="D95" s="26"/>
    </row>
    <row r="96" spans="1:16377" x14ac:dyDescent="0.45">
      <c r="A96" s="10">
        <v>134</v>
      </c>
      <c r="B96" s="11" t="s">
        <v>169</v>
      </c>
      <c r="C96" s="11" t="s">
        <v>174</v>
      </c>
      <c r="D96" s="26"/>
    </row>
    <row r="97" spans="1:4" x14ac:dyDescent="0.45">
      <c r="A97" s="10">
        <v>135</v>
      </c>
      <c r="B97" s="11" t="s">
        <v>170</v>
      </c>
      <c r="C97" s="11" t="s">
        <v>175</v>
      </c>
      <c r="D97" s="26"/>
    </row>
    <row r="98" spans="1:4" x14ac:dyDescent="0.45">
      <c r="A98" s="10">
        <v>136</v>
      </c>
      <c r="B98" s="11" t="s">
        <v>171</v>
      </c>
      <c r="C98" s="11" t="s">
        <v>172</v>
      </c>
      <c r="D98" s="26"/>
    </row>
    <row r="99" spans="1:4" x14ac:dyDescent="0.45">
      <c r="A99" s="21">
        <v>137</v>
      </c>
      <c r="B99" s="20" t="s">
        <v>177</v>
      </c>
      <c r="C99" s="20" t="s">
        <v>178</v>
      </c>
      <c r="D99" s="28"/>
    </row>
    <row r="100" spans="1:4" x14ac:dyDescent="0.45">
      <c r="A100" s="22">
        <v>138</v>
      </c>
      <c r="B100" s="23" t="s">
        <v>180</v>
      </c>
      <c r="C100" s="24" t="s">
        <v>181</v>
      </c>
      <c r="D100" s="29"/>
    </row>
    <row r="101" spans="1:4" x14ac:dyDescent="0.45">
      <c r="A101" s="22">
        <v>139</v>
      </c>
      <c r="B101" s="23" t="s">
        <v>62</v>
      </c>
      <c r="C101" s="24" t="s">
        <v>182</v>
      </c>
      <c r="D101" s="29"/>
    </row>
    <row r="102" spans="1:4" x14ac:dyDescent="0.45">
      <c r="C102" s="19" t="s">
        <v>152</v>
      </c>
      <c r="D102" s="30">
        <f>SUM(D5:D101)</f>
        <v>985051.39999999991</v>
      </c>
    </row>
    <row r="103" spans="1:4" x14ac:dyDescent="0.45">
      <c r="D103" s="27"/>
    </row>
  </sheetData>
  <autoFilter ref="A4:XEW102" xr:uid="{889D9976-24CB-465A-BABF-D6F5673B3B84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2"/>
  <sheetViews>
    <sheetView tabSelected="1" topLeftCell="A28" workbookViewId="0">
      <selection activeCell="D40" sqref="D40"/>
    </sheetView>
  </sheetViews>
  <sheetFormatPr baseColWidth="10" defaultColWidth="11.3984375" defaultRowHeight="14.25" x14ac:dyDescent="0.45"/>
  <cols>
    <col min="2" max="2" width="22.3984375" customWidth="1"/>
    <col min="3" max="5" width="38.3984375" customWidth="1"/>
    <col min="6" max="6" width="17.33203125" style="15" customWidth="1"/>
    <col min="7" max="7" width="10.73046875" style="15"/>
    <col min="8" max="8" width="11.86328125" style="15" bestFit="1" customWidth="1"/>
    <col min="9" max="52" width="10.73046875" style="15"/>
  </cols>
  <sheetData>
    <row r="1" spans="1:52" ht="36.75" thickBot="1" x14ac:dyDescent="1.4">
      <c r="A1" s="1"/>
      <c r="B1" s="33" t="s">
        <v>183</v>
      </c>
      <c r="C1" s="34"/>
      <c r="D1" s="36"/>
      <c r="E1" s="36"/>
    </row>
    <row r="2" spans="1:52" ht="36.4" x14ac:dyDescent="1.35">
      <c r="A2" s="1"/>
      <c r="B2" s="2"/>
      <c r="C2" s="3" t="s">
        <v>0</v>
      </c>
      <c r="D2" s="3" t="s">
        <v>186</v>
      </c>
      <c r="E2" s="17" t="s">
        <v>185</v>
      </c>
      <c r="F2" s="17" t="s">
        <v>187</v>
      </c>
      <c r="AZ2"/>
    </row>
    <row r="3" spans="1:52" ht="15.4" x14ac:dyDescent="0.45">
      <c r="A3" s="4"/>
      <c r="B3" s="4"/>
      <c r="C3" s="4"/>
      <c r="D3" s="4"/>
      <c r="E3" s="18"/>
      <c r="AZ3"/>
    </row>
    <row r="4" spans="1:52" ht="15.4" x14ac:dyDescent="0.45">
      <c r="A4" s="5" t="s">
        <v>122</v>
      </c>
      <c r="B4" s="6" t="s">
        <v>1</v>
      </c>
      <c r="C4" s="6" t="s">
        <v>2</v>
      </c>
      <c r="D4" s="6"/>
      <c r="E4" s="7"/>
      <c r="AZ4"/>
    </row>
    <row r="5" spans="1:52" x14ac:dyDescent="0.45">
      <c r="A5" s="8">
        <v>1</v>
      </c>
      <c r="B5" s="9" t="s">
        <v>3</v>
      </c>
      <c r="C5" s="9" t="s">
        <v>4</v>
      </c>
      <c r="D5" s="32">
        <f>SUM(E5:G5)</f>
        <v>24895.920000000002</v>
      </c>
      <c r="E5" s="25">
        <v>24895.920000000002</v>
      </c>
      <c r="F5" s="26"/>
      <c r="AZ5"/>
    </row>
    <row r="6" spans="1:52" x14ac:dyDescent="0.45">
      <c r="A6" s="8">
        <v>3</v>
      </c>
      <c r="B6" s="9" t="s">
        <v>5</v>
      </c>
      <c r="C6" s="9" t="s">
        <v>6</v>
      </c>
      <c r="D6" s="32">
        <f>SUM(E6:G6)</f>
        <v>0</v>
      </c>
      <c r="E6" s="25"/>
      <c r="F6" s="26"/>
      <c r="AZ6"/>
    </row>
    <row r="7" spans="1:52" x14ac:dyDescent="0.45">
      <c r="A7" s="8">
        <v>5</v>
      </c>
      <c r="B7" s="9" t="s">
        <v>7</v>
      </c>
      <c r="C7" s="9" t="s">
        <v>8</v>
      </c>
      <c r="D7" s="32">
        <f>SUM(E7:G7)</f>
        <v>17974.52</v>
      </c>
      <c r="E7" s="25">
        <v>17974.52</v>
      </c>
      <c r="F7" s="26"/>
      <c r="AZ7"/>
    </row>
    <row r="8" spans="1:52" x14ac:dyDescent="0.45">
      <c r="A8" s="10">
        <v>6</v>
      </c>
      <c r="B8" s="11" t="s">
        <v>9</v>
      </c>
      <c r="C8" s="11" t="s">
        <v>10</v>
      </c>
      <c r="D8" s="32">
        <f>SUM(E8:G8)</f>
        <v>0</v>
      </c>
      <c r="E8" s="25"/>
      <c r="F8" s="26"/>
      <c r="AZ8"/>
    </row>
    <row r="9" spans="1:52" x14ac:dyDescent="0.45">
      <c r="A9" s="10">
        <v>7</v>
      </c>
      <c r="B9" s="11" t="s">
        <v>11</v>
      </c>
      <c r="C9" s="11" t="s">
        <v>12</v>
      </c>
      <c r="D9" s="32">
        <f>SUM(E9:G9)-13981</f>
        <v>84673.239999999991</v>
      </c>
      <c r="E9" s="25">
        <v>98654.239999999991</v>
      </c>
      <c r="F9" s="26"/>
      <c r="AZ9"/>
    </row>
    <row r="10" spans="1:52" x14ac:dyDescent="0.45">
      <c r="A10" s="8">
        <v>8</v>
      </c>
      <c r="B10" s="9" t="s">
        <v>13</v>
      </c>
      <c r="C10" s="9" t="s">
        <v>14</v>
      </c>
      <c r="D10" s="32">
        <f t="shared" ref="D10:D25" si="0">SUM(E10:G10)</f>
        <v>0</v>
      </c>
      <c r="E10" s="25"/>
      <c r="F10" s="26"/>
      <c r="AZ10"/>
    </row>
    <row r="11" spans="1:52" x14ac:dyDescent="0.45">
      <c r="A11" s="10">
        <v>11</v>
      </c>
      <c r="B11" s="11" t="s">
        <v>16</v>
      </c>
      <c r="C11" s="11" t="s">
        <v>17</v>
      </c>
      <c r="D11" s="32">
        <f t="shared" si="0"/>
        <v>0</v>
      </c>
      <c r="E11" s="25"/>
      <c r="F11" s="26"/>
      <c r="AZ11"/>
    </row>
    <row r="12" spans="1:52" x14ac:dyDescent="0.45">
      <c r="A12" s="8">
        <v>15</v>
      </c>
      <c r="B12" s="9" t="s">
        <v>18</v>
      </c>
      <c r="C12" s="9" t="s">
        <v>179</v>
      </c>
      <c r="D12" s="32">
        <f t="shared" si="0"/>
        <v>0</v>
      </c>
      <c r="E12" s="25"/>
      <c r="F12" s="26"/>
      <c r="AZ12"/>
    </row>
    <row r="13" spans="1:52" x14ac:dyDescent="0.45">
      <c r="A13" s="8">
        <v>16</v>
      </c>
      <c r="B13" s="9" t="s">
        <v>19</v>
      </c>
      <c r="C13" s="9" t="s">
        <v>20</v>
      </c>
      <c r="D13" s="32">
        <f t="shared" si="0"/>
        <v>0</v>
      </c>
      <c r="E13" s="25"/>
      <c r="F13" s="26"/>
      <c r="AZ13"/>
    </row>
    <row r="14" spans="1:52" x14ac:dyDescent="0.45">
      <c r="A14" s="8">
        <v>17</v>
      </c>
      <c r="B14" s="9" t="s">
        <v>21</v>
      </c>
      <c r="C14" s="9" t="s">
        <v>22</v>
      </c>
      <c r="D14" s="32">
        <f t="shared" si="0"/>
        <v>0</v>
      </c>
      <c r="E14" s="25"/>
      <c r="F14" s="26"/>
      <c r="AZ14"/>
    </row>
    <row r="15" spans="1:52" x14ac:dyDescent="0.45">
      <c r="A15" s="8">
        <v>18</v>
      </c>
      <c r="B15" s="11" t="s">
        <v>23</v>
      </c>
      <c r="C15" s="11" t="s">
        <v>24</v>
      </c>
      <c r="D15" s="32">
        <f t="shared" si="0"/>
        <v>12372.240000000002</v>
      </c>
      <c r="E15" s="25">
        <v>12372.240000000002</v>
      </c>
      <c r="F15" s="26"/>
      <c r="AZ15"/>
    </row>
    <row r="16" spans="1:52" x14ac:dyDescent="0.45">
      <c r="A16" s="10">
        <v>20</v>
      </c>
      <c r="B16" s="11" t="s">
        <v>25</v>
      </c>
      <c r="C16" s="11" t="s">
        <v>26</v>
      </c>
      <c r="D16" s="32">
        <f t="shared" si="0"/>
        <v>0</v>
      </c>
      <c r="E16" s="25"/>
      <c r="F16" s="26"/>
      <c r="AZ16"/>
    </row>
    <row r="17" spans="1:52" x14ac:dyDescent="0.45">
      <c r="A17" s="8">
        <v>21</v>
      </c>
      <c r="B17" s="11" t="s">
        <v>27</v>
      </c>
      <c r="C17" s="11" t="s">
        <v>28</v>
      </c>
      <c r="D17" s="32">
        <f t="shared" si="0"/>
        <v>0</v>
      </c>
      <c r="E17" s="25"/>
      <c r="F17" s="26"/>
      <c r="AZ17"/>
    </row>
    <row r="18" spans="1:52" x14ac:dyDescent="0.45">
      <c r="A18" s="10">
        <v>23</v>
      </c>
      <c r="B18" s="11" t="s">
        <v>30</v>
      </c>
      <c r="C18" s="11" t="s">
        <v>31</v>
      </c>
      <c r="D18" s="32">
        <f t="shared" si="0"/>
        <v>35337.120000000003</v>
      </c>
      <c r="E18" s="25"/>
      <c r="F18" s="27">
        <v>35337.120000000003</v>
      </c>
      <c r="AZ18"/>
    </row>
    <row r="19" spans="1:52" x14ac:dyDescent="0.45">
      <c r="A19" s="10">
        <v>24</v>
      </c>
      <c r="B19" s="11" t="s">
        <v>32</v>
      </c>
      <c r="C19" s="11" t="s">
        <v>33</v>
      </c>
      <c r="D19" s="32">
        <f t="shared" si="0"/>
        <v>0</v>
      </c>
      <c r="E19" s="25"/>
      <c r="F19" s="26"/>
      <c r="AZ19"/>
    </row>
    <row r="20" spans="1:52" x14ac:dyDescent="0.45">
      <c r="A20" s="10">
        <v>25</v>
      </c>
      <c r="B20" s="11" t="s">
        <v>34</v>
      </c>
      <c r="C20" s="11" t="s">
        <v>35</v>
      </c>
      <c r="D20" s="32">
        <f t="shared" si="0"/>
        <v>0</v>
      </c>
      <c r="E20" s="25"/>
      <c r="F20" s="26"/>
      <c r="AZ20"/>
    </row>
    <row r="21" spans="1:52" x14ac:dyDescent="0.45">
      <c r="A21" s="10">
        <v>28</v>
      </c>
      <c r="B21" s="11" t="s">
        <v>36</v>
      </c>
      <c r="C21" s="11" t="s">
        <v>37</v>
      </c>
      <c r="D21" s="32">
        <f t="shared" si="0"/>
        <v>40147.64</v>
      </c>
      <c r="E21" s="25">
        <v>40147.64</v>
      </c>
      <c r="F21" s="26"/>
      <c r="AZ21"/>
    </row>
    <row r="22" spans="1:52" x14ac:dyDescent="0.45">
      <c r="A22" s="10">
        <v>29</v>
      </c>
      <c r="B22" s="11" t="s">
        <v>38</v>
      </c>
      <c r="C22" s="11" t="s">
        <v>39</v>
      </c>
      <c r="D22" s="32">
        <f t="shared" si="0"/>
        <v>0</v>
      </c>
      <c r="E22" s="25"/>
      <c r="F22" s="26"/>
      <c r="AZ22"/>
    </row>
    <row r="23" spans="1:52" x14ac:dyDescent="0.45">
      <c r="A23" s="10">
        <v>30</v>
      </c>
      <c r="B23" s="11" t="s">
        <v>40</v>
      </c>
      <c r="C23" s="11" t="s">
        <v>41</v>
      </c>
      <c r="D23" s="32">
        <f t="shared" si="0"/>
        <v>128162.52000000003</v>
      </c>
      <c r="E23" s="25">
        <v>128162.52000000003</v>
      </c>
      <c r="F23" s="26"/>
      <c r="AZ23"/>
    </row>
    <row r="24" spans="1:52" x14ac:dyDescent="0.45">
      <c r="A24" s="10">
        <v>31</v>
      </c>
      <c r="B24" s="11" t="s">
        <v>42</v>
      </c>
      <c r="C24" s="11" t="s">
        <v>43</v>
      </c>
      <c r="D24" s="32">
        <f t="shared" si="0"/>
        <v>0</v>
      </c>
      <c r="E24" s="25"/>
      <c r="F24" s="26"/>
      <c r="AZ24"/>
    </row>
    <row r="25" spans="1:52" x14ac:dyDescent="0.45">
      <c r="A25" s="10">
        <v>32</v>
      </c>
      <c r="B25" s="11" t="s">
        <v>44</v>
      </c>
      <c r="C25" s="11" t="s">
        <v>45</v>
      </c>
      <c r="D25" s="32">
        <f t="shared" si="0"/>
        <v>0</v>
      </c>
      <c r="E25" s="25"/>
      <c r="F25" s="26"/>
      <c r="AZ25"/>
    </row>
    <row r="26" spans="1:52" x14ac:dyDescent="0.45">
      <c r="A26" s="10">
        <v>36</v>
      </c>
      <c r="B26" s="11" t="s">
        <v>47</v>
      </c>
      <c r="C26" s="11" t="s">
        <v>48</v>
      </c>
      <c r="D26" s="32">
        <f>SUM(E26:G26)-28072</f>
        <v>-23079.040000000001</v>
      </c>
      <c r="E26" s="25">
        <v>4992.96</v>
      </c>
      <c r="F26" s="26"/>
      <c r="AZ26"/>
    </row>
    <row r="27" spans="1:52" x14ac:dyDescent="0.45">
      <c r="A27" s="10">
        <v>37</v>
      </c>
      <c r="B27" s="11" t="s">
        <v>49</v>
      </c>
      <c r="C27" s="11" t="s">
        <v>50</v>
      </c>
      <c r="D27" s="32">
        <f>SUM(E27:G27)-12034</f>
        <v>-12034</v>
      </c>
      <c r="E27" s="25"/>
      <c r="F27" s="26"/>
      <c r="AZ27"/>
    </row>
    <row r="28" spans="1:52" x14ac:dyDescent="0.45">
      <c r="A28" s="10">
        <v>38</v>
      </c>
      <c r="B28" s="11" t="s">
        <v>51</v>
      </c>
      <c r="C28" s="11" t="s">
        <v>52</v>
      </c>
      <c r="D28" s="32">
        <f t="shared" ref="D28:D38" si="1">SUM(E28:G28)</f>
        <v>0</v>
      </c>
      <c r="E28" s="25"/>
      <c r="F28" s="26"/>
      <c r="AZ28"/>
    </row>
    <row r="29" spans="1:52" x14ac:dyDescent="0.45">
      <c r="A29" s="10">
        <v>39</v>
      </c>
      <c r="B29" s="11" t="s">
        <v>53</v>
      </c>
      <c r="C29" s="11" t="s">
        <v>54</v>
      </c>
      <c r="D29" s="32">
        <f t="shared" si="1"/>
        <v>7045.68</v>
      </c>
      <c r="E29" s="25">
        <v>7045.68</v>
      </c>
      <c r="F29" s="26"/>
      <c r="AZ29"/>
    </row>
    <row r="30" spans="1:52" x14ac:dyDescent="0.45">
      <c r="A30" s="10">
        <v>40</v>
      </c>
      <c r="B30" s="11" t="s">
        <v>55</v>
      </c>
      <c r="C30" s="11" t="s">
        <v>56</v>
      </c>
      <c r="D30" s="32">
        <f t="shared" si="1"/>
        <v>0</v>
      </c>
      <c r="E30" s="25"/>
      <c r="F30" s="26"/>
      <c r="AZ30"/>
    </row>
    <row r="31" spans="1:52" x14ac:dyDescent="0.45">
      <c r="A31" s="10">
        <v>41</v>
      </c>
      <c r="B31" s="11" t="s">
        <v>57</v>
      </c>
      <c r="C31" s="11" t="s">
        <v>58</v>
      </c>
      <c r="D31" s="32">
        <f t="shared" si="1"/>
        <v>0</v>
      </c>
      <c r="E31" s="25"/>
      <c r="F31" s="26"/>
      <c r="AZ31"/>
    </row>
    <row r="32" spans="1:52" x14ac:dyDescent="0.45">
      <c r="A32" s="10">
        <v>42</v>
      </c>
      <c r="B32" s="11" t="s">
        <v>59</v>
      </c>
      <c r="C32" s="11" t="s">
        <v>60</v>
      </c>
      <c r="D32" s="32">
        <f t="shared" si="1"/>
        <v>0</v>
      </c>
      <c r="E32" s="25"/>
      <c r="F32" s="26"/>
      <c r="AZ32"/>
    </row>
    <row r="33" spans="1:52" x14ac:dyDescent="0.45">
      <c r="A33" s="10">
        <v>50</v>
      </c>
      <c r="B33" s="11" t="s">
        <v>63</v>
      </c>
      <c r="C33" s="11" t="s">
        <v>64</v>
      </c>
      <c r="D33" s="32">
        <f t="shared" si="1"/>
        <v>28681.96</v>
      </c>
      <c r="E33" s="25">
        <v>28681.96</v>
      </c>
      <c r="F33" s="26"/>
      <c r="AZ33"/>
    </row>
    <row r="34" spans="1:52" x14ac:dyDescent="0.45">
      <c r="A34" s="10">
        <v>54</v>
      </c>
      <c r="B34" s="11" t="s">
        <v>66</v>
      </c>
      <c r="C34" s="11" t="s">
        <v>67</v>
      </c>
      <c r="D34" s="32">
        <f t="shared" si="1"/>
        <v>0</v>
      </c>
      <c r="E34" s="25"/>
      <c r="F34" s="26"/>
      <c r="AZ34"/>
    </row>
    <row r="35" spans="1:52" x14ac:dyDescent="0.45">
      <c r="A35" s="10">
        <v>57</v>
      </c>
      <c r="B35" s="11" t="s">
        <v>68</v>
      </c>
      <c r="C35" s="11" t="s">
        <v>69</v>
      </c>
      <c r="D35" s="32">
        <f t="shared" si="1"/>
        <v>51717.439999999995</v>
      </c>
      <c r="E35" s="25">
        <v>51717.439999999995</v>
      </c>
      <c r="F35" s="26"/>
      <c r="AZ35"/>
    </row>
    <row r="36" spans="1:52" x14ac:dyDescent="0.45">
      <c r="A36" s="10">
        <v>58</v>
      </c>
      <c r="B36" s="11" t="s">
        <v>70</v>
      </c>
      <c r="C36" s="11" t="s">
        <v>71</v>
      </c>
      <c r="D36" s="32">
        <f t="shared" si="1"/>
        <v>2337.4</v>
      </c>
      <c r="E36" s="25">
        <v>2337.4</v>
      </c>
      <c r="F36" s="26"/>
      <c r="AZ36"/>
    </row>
    <row r="37" spans="1:52" x14ac:dyDescent="0.45">
      <c r="A37" s="10">
        <v>59</v>
      </c>
      <c r="B37" s="11" t="s">
        <v>72</v>
      </c>
      <c r="C37" s="11" t="s">
        <v>73</v>
      </c>
      <c r="D37" s="32">
        <f t="shared" si="1"/>
        <v>0</v>
      </c>
      <c r="E37" s="25"/>
      <c r="F37" s="26"/>
      <c r="AZ37"/>
    </row>
    <row r="38" spans="1:52" x14ac:dyDescent="0.45">
      <c r="A38" s="10">
        <v>60</v>
      </c>
      <c r="B38" s="11" t="s">
        <v>74</v>
      </c>
      <c r="C38" s="11" t="s">
        <v>159</v>
      </c>
      <c r="D38" s="32">
        <f t="shared" si="1"/>
        <v>5247.68</v>
      </c>
      <c r="E38" s="25">
        <v>5247.68</v>
      </c>
      <c r="F38" s="26"/>
      <c r="AZ38"/>
    </row>
    <row r="39" spans="1:52" x14ac:dyDescent="0.45">
      <c r="A39" s="10">
        <v>61</v>
      </c>
      <c r="B39" s="11" t="s">
        <v>75</v>
      </c>
      <c r="C39" s="11" t="s">
        <v>76</v>
      </c>
      <c r="D39" s="32">
        <f>SUM(E39:G39)-2621578+281363</f>
        <v>-2273401.7999999998</v>
      </c>
      <c r="E39" s="25">
        <v>18175.2</v>
      </c>
      <c r="F39" s="26">
        <v>48638</v>
      </c>
      <c r="AZ39"/>
    </row>
    <row r="40" spans="1:52" x14ac:dyDescent="0.45">
      <c r="A40" s="10">
        <v>62</v>
      </c>
      <c r="B40" s="11" t="s">
        <v>57</v>
      </c>
      <c r="C40" s="11" t="s">
        <v>77</v>
      </c>
      <c r="D40" s="32">
        <f>SUM(E40:G40)</f>
        <v>0</v>
      </c>
      <c r="E40" s="25"/>
      <c r="F40" s="26"/>
      <c r="AZ40"/>
    </row>
    <row r="41" spans="1:52" x14ac:dyDescent="0.45">
      <c r="A41" s="10">
        <v>63</v>
      </c>
      <c r="B41" s="11" t="s">
        <v>78</v>
      </c>
      <c r="C41" s="11" t="s">
        <v>79</v>
      </c>
      <c r="D41" s="32">
        <f>SUM(E41:G41)</f>
        <v>8293.32</v>
      </c>
      <c r="E41" s="25"/>
      <c r="F41" s="27">
        <v>8293.32</v>
      </c>
      <c r="AZ41"/>
    </row>
    <row r="42" spans="1:52" x14ac:dyDescent="0.45">
      <c r="A42" s="10">
        <v>67</v>
      </c>
      <c r="B42" s="11" t="s">
        <v>74</v>
      </c>
      <c r="C42" s="11" t="s">
        <v>80</v>
      </c>
      <c r="D42" s="32">
        <f>SUM(E42:G42)-7718</f>
        <v>-7718</v>
      </c>
      <c r="E42" s="25"/>
      <c r="F42" s="26"/>
      <c r="AZ42"/>
    </row>
    <row r="43" spans="1:52" x14ac:dyDescent="0.45">
      <c r="A43" s="10">
        <v>74</v>
      </c>
      <c r="B43" s="11" t="s">
        <v>53</v>
      </c>
      <c r="C43" s="11" t="s">
        <v>82</v>
      </c>
      <c r="D43" s="32">
        <f t="shared" ref="D43:D49" si="2">SUM(E43:G43)</f>
        <v>0</v>
      </c>
      <c r="E43" s="25"/>
      <c r="F43" s="26"/>
      <c r="AZ43"/>
    </row>
    <row r="44" spans="1:52" x14ac:dyDescent="0.45">
      <c r="A44" s="10">
        <v>75</v>
      </c>
      <c r="B44" s="11" t="s">
        <v>83</v>
      </c>
      <c r="C44" s="11" t="s">
        <v>84</v>
      </c>
      <c r="D44" s="32">
        <f t="shared" si="2"/>
        <v>5505.92</v>
      </c>
      <c r="E44" s="25">
        <v>5505.92</v>
      </c>
      <c r="F44" s="26"/>
      <c r="AZ44"/>
    </row>
    <row r="45" spans="1:52" x14ac:dyDescent="0.45">
      <c r="A45" s="10">
        <v>76</v>
      </c>
      <c r="B45" s="11" t="s">
        <v>85</v>
      </c>
      <c r="C45" s="11" t="s">
        <v>86</v>
      </c>
      <c r="D45" s="32">
        <f t="shared" si="2"/>
        <v>0</v>
      </c>
      <c r="E45" s="25"/>
      <c r="F45" s="26"/>
      <c r="AZ45"/>
    </row>
    <row r="46" spans="1:52" x14ac:dyDescent="0.45">
      <c r="A46" s="10">
        <v>77</v>
      </c>
      <c r="B46" s="11" t="s">
        <v>87</v>
      </c>
      <c r="C46" s="11" t="s">
        <v>88</v>
      </c>
      <c r="D46" s="32">
        <f t="shared" si="2"/>
        <v>7504.04</v>
      </c>
      <c r="E46" s="25">
        <v>7504.04</v>
      </c>
      <c r="F46" s="26"/>
      <c r="AZ46"/>
    </row>
    <row r="47" spans="1:52" x14ac:dyDescent="0.45">
      <c r="A47" s="10">
        <v>78</v>
      </c>
      <c r="B47" s="11" t="s">
        <v>89</v>
      </c>
      <c r="C47" s="11" t="s">
        <v>90</v>
      </c>
      <c r="D47" s="32">
        <f t="shared" si="2"/>
        <v>0</v>
      </c>
      <c r="E47" s="25"/>
      <c r="F47" s="26"/>
      <c r="AZ47"/>
    </row>
    <row r="48" spans="1:52" x14ac:dyDescent="0.45">
      <c r="A48" s="10">
        <v>79</v>
      </c>
      <c r="B48" s="11" t="s">
        <v>91</v>
      </c>
      <c r="C48" s="11" t="s">
        <v>92</v>
      </c>
      <c r="D48" s="32">
        <f t="shared" si="2"/>
        <v>0</v>
      </c>
      <c r="E48" s="25"/>
      <c r="F48" s="26"/>
      <c r="AZ48"/>
    </row>
    <row r="49" spans="1:52" x14ac:dyDescent="0.45">
      <c r="A49" s="10">
        <v>84</v>
      </c>
      <c r="B49" s="11" t="s">
        <v>94</v>
      </c>
      <c r="C49" s="11" t="s">
        <v>95</v>
      </c>
      <c r="D49" s="32">
        <f t="shared" si="2"/>
        <v>5294.24</v>
      </c>
      <c r="E49" s="25">
        <v>5294.24</v>
      </c>
      <c r="F49" s="26"/>
      <c r="AZ49"/>
    </row>
    <row r="50" spans="1:52" x14ac:dyDescent="0.45">
      <c r="A50" s="10">
        <v>85</v>
      </c>
      <c r="B50" s="11" t="s">
        <v>78</v>
      </c>
      <c r="C50" s="11" t="s">
        <v>96</v>
      </c>
      <c r="D50" s="32">
        <f>SUM(E50:G50)-8146</f>
        <v>9868.9199999999983</v>
      </c>
      <c r="E50" s="25">
        <v>10568.52</v>
      </c>
      <c r="F50" s="27">
        <v>7446.4</v>
      </c>
      <c r="AZ50"/>
    </row>
    <row r="51" spans="1:52" x14ac:dyDescent="0.45">
      <c r="A51" s="10">
        <v>86</v>
      </c>
      <c r="B51" s="11" t="s">
        <v>97</v>
      </c>
      <c r="C51" s="11" t="s">
        <v>98</v>
      </c>
      <c r="D51" s="32">
        <f t="shared" ref="D51:D69" si="3">SUM(E51:G51)</f>
        <v>2321.7399999999998</v>
      </c>
      <c r="E51" s="25">
        <v>2321.7399999999998</v>
      </c>
      <c r="F51" s="26"/>
      <c r="AZ51"/>
    </row>
    <row r="52" spans="1:52" x14ac:dyDescent="0.45">
      <c r="A52" s="10">
        <v>88</v>
      </c>
      <c r="B52" s="11" t="s">
        <v>61</v>
      </c>
      <c r="C52" s="11" t="s">
        <v>100</v>
      </c>
      <c r="D52" s="32">
        <f t="shared" si="3"/>
        <v>84820.56</v>
      </c>
      <c r="E52" s="25">
        <v>84820.56</v>
      </c>
      <c r="F52" s="26"/>
      <c r="AZ52"/>
    </row>
    <row r="53" spans="1:52" x14ac:dyDescent="0.45">
      <c r="A53" s="10">
        <v>89</v>
      </c>
      <c r="B53" s="11" t="s">
        <v>101</v>
      </c>
      <c r="C53" s="11" t="s">
        <v>102</v>
      </c>
      <c r="D53" s="32">
        <f t="shared" si="3"/>
        <v>4643.4799999999996</v>
      </c>
      <c r="E53" s="25">
        <v>4643.4799999999996</v>
      </c>
      <c r="F53" s="26"/>
      <c r="AZ53"/>
    </row>
    <row r="54" spans="1:52" x14ac:dyDescent="0.45">
      <c r="A54" s="10">
        <v>92</v>
      </c>
      <c r="B54" s="11" t="s">
        <v>103</v>
      </c>
      <c r="C54" s="11" t="s">
        <v>104</v>
      </c>
      <c r="D54" s="32">
        <f t="shared" si="3"/>
        <v>0</v>
      </c>
      <c r="E54" s="25"/>
      <c r="F54" s="26"/>
      <c r="AZ54"/>
    </row>
    <row r="55" spans="1:52" x14ac:dyDescent="0.45">
      <c r="A55" s="10">
        <v>93</v>
      </c>
      <c r="B55" s="11" t="s">
        <v>105</v>
      </c>
      <c r="C55" s="11" t="s">
        <v>106</v>
      </c>
      <c r="D55" s="32">
        <f t="shared" si="3"/>
        <v>0</v>
      </c>
      <c r="E55" s="25"/>
      <c r="F55" s="26"/>
      <c r="AZ55"/>
    </row>
    <row r="56" spans="1:52" x14ac:dyDescent="0.45">
      <c r="A56" s="10">
        <v>94</v>
      </c>
      <c r="B56" s="11" t="s">
        <v>107</v>
      </c>
      <c r="C56" s="11" t="s">
        <v>108</v>
      </c>
      <c r="D56" s="32">
        <f t="shared" si="3"/>
        <v>0</v>
      </c>
      <c r="E56" s="25"/>
      <c r="F56" s="26"/>
      <c r="AZ56"/>
    </row>
    <row r="57" spans="1:52" x14ac:dyDescent="0.45">
      <c r="A57" s="10">
        <v>95</v>
      </c>
      <c r="B57" s="11" t="s">
        <v>78</v>
      </c>
      <c r="C57" s="11" t="s">
        <v>109</v>
      </c>
      <c r="D57" s="32">
        <f t="shared" si="3"/>
        <v>7298.64</v>
      </c>
      <c r="E57" s="25">
        <v>7298.64</v>
      </c>
      <c r="F57" s="26"/>
      <c r="AZ57"/>
    </row>
    <row r="58" spans="1:52" x14ac:dyDescent="0.45">
      <c r="A58" s="10">
        <v>96</v>
      </c>
      <c r="B58" s="11" t="s">
        <v>110</v>
      </c>
      <c r="C58" s="11" t="s">
        <v>111</v>
      </c>
      <c r="D58" s="32">
        <f t="shared" si="3"/>
        <v>0</v>
      </c>
      <c r="E58" s="25"/>
      <c r="F58" s="26"/>
      <c r="AZ58"/>
    </row>
    <row r="59" spans="1:52" x14ac:dyDescent="0.45">
      <c r="A59" s="10">
        <v>97</v>
      </c>
      <c r="B59" s="11" t="s">
        <v>112</v>
      </c>
      <c r="C59" s="11" t="s">
        <v>113</v>
      </c>
      <c r="D59" s="32">
        <f t="shared" si="3"/>
        <v>0</v>
      </c>
      <c r="E59" s="25"/>
      <c r="F59" s="26"/>
      <c r="AZ59"/>
    </row>
    <row r="60" spans="1:52" x14ac:dyDescent="0.45">
      <c r="A60" s="10">
        <v>98</v>
      </c>
      <c r="B60" s="11" t="s">
        <v>46</v>
      </c>
      <c r="C60" s="11" t="s">
        <v>114</v>
      </c>
      <c r="D60" s="32">
        <f t="shared" si="3"/>
        <v>0</v>
      </c>
      <c r="E60" s="25"/>
      <c r="F60" s="26"/>
      <c r="AZ60"/>
    </row>
    <row r="61" spans="1:52" x14ac:dyDescent="0.45">
      <c r="A61" s="10">
        <v>99</v>
      </c>
      <c r="B61" s="11" t="s">
        <v>46</v>
      </c>
      <c r="C61" s="11" t="s">
        <v>115</v>
      </c>
      <c r="D61" s="32">
        <f t="shared" si="3"/>
        <v>0</v>
      </c>
      <c r="E61" s="25"/>
      <c r="F61" s="26"/>
      <c r="AZ61"/>
    </row>
    <row r="62" spans="1:52" x14ac:dyDescent="0.45">
      <c r="A62" s="10">
        <v>100</v>
      </c>
      <c r="B62" s="11" t="s">
        <v>116</v>
      </c>
      <c r="C62" s="11" t="s">
        <v>117</v>
      </c>
      <c r="D62" s="32">
        <f t="shared" si="3"/>
        <v>105801.95999999999</v>
      </c>
      <c r="E62" s="25">
        <v>24312.959999999999</v>
      </c>
      <c r="F62" s="26">
        <v>81489</v>
      </c>
      <c r="AZ62"/>
    </row>
    <row r="63" spans="1:52" x14ac:dyDescent="0.45">
      <c r="A63" s="10">
        <v>101</v>
      </c>
      <c r="B63" s="11" t="s">
        <v>118</v>
      </c>
      <c r="C63" s="11" t="s">
        <v>176</v>
      </c>
      <c r="D63" s="32">
        <f t="shared" si="3"/>
        <v>0</v>
      </c>
      <c r="E63" s="25"/>
      <c r="F63" s="26"/>
      <c r="AZ63"/>
    </row>
    <row r="64" spans="1:52" x14ac:dyDescent="0.45">
      <c r="A64" s="10">
        <v>102</v>
      </c>
      <c r="B64" s="11" t="s">
        <v>46</v>
      </c>
      <c r="C64" s="11" t="s">
        <v>119</v>
      </c>
      <c r="D64" s="32">
        <f t="shared" si="3"/>
        <v>0</v>
      </c>
      <c r="E64" s="25"/>
      <c r="F64" s="26"/>
      <c r="AZ64"/>
    </row>
    <row r="65" spans="1:52" x14ac:dyDescent="0.45">
      <c r="A65" s="10">
        <v>103</v>
      </c>
      <c r="B65" s="11" t="s">
        <v>81</v>
      </c>
      <c r="C65" s="11" t="s">
        <v>143</v>
      </c>
      <c r="D65" s="32">
        <f t="shared" si="3"/>
        <v>0</v>
      </c>
      <c r="E65" s="25"/>
      <c r="F65" s="26"/>
      <c r="AZ65"/>
    </row>
    <row r="66" spans="1:52" x14ac:dyDescent="0.45">
      <c r="A66" s="10">
        <v>104</v>
      </c>
      <c r="B66" s="11" t="s">
        <v>66</v>
      </c>
      <c r="C66" s="11" t="s">
        <v>160</v>
      </c>
      <c r="D66" s="32">
        <f t="shared" si="3"/>
        <v>0</v>
      </c>
      <c r="E66" s="25"/>
      <c r="F66" s="26"/>
      <c r="AZ66"/>
    </row>
    <row r="67" spans="1:52" x14ac:dyDescent="0.45">
      <c r="A67" s="10">
        <v>105</v>
      </c>
      <c r="B67" s="11" t="s">
        <v>120</v>
      </c>
      <c r="C67" s="11" t="s">
        <v>121</v>
      </c>
      <c r="D67" s="32">
        <f t="shared" si="3"/>
        <v>7741.44</v>
      </c>
      <c r="E67" s="25">
        <v>7741.44</v>
      </c>
      <c r="F67" s="26"/>
      <c r="AZ67"/>
    </row>
    <row r="68" spans="1:52" x14ac:dyDescent="0.45">
      <c r="A68" s="10">
        <v>106</v>
      </c>
      <c r="B68" s="11" t="s">
        <v>29</v>
      </c>
      <c r="C68" s="11" t="s">
        <v>150</v>
      </c>
      <c r="D68" s="32">
        <f t="shared" si="3"/>
        <v>0</v>
      </c>
      <c r="E68" s="25"/>
      <c r="F68" s="26"/>
      <c r="AZ68"/>
    </row>
    <row r="69" spans="1:52" x14ac:dyDescent="0.45">
      <c r="A69" s="10">
        <v>107</v>
      </c>
      <c r="B69" s="11" t="s">
        <v>99</v>
      </c>
      <c r="C69" s="11" t="s">
        <v>153</v>
      </c>
      <c r="D69" s="32">
        <f t="shared" si="3"/>
        <v>0</v>
      </c>
      <c r="E69" s="25"/>
      <c r="F69" s="26"/>
      <c r="AZ69"/>
    </row>
    <row r="70" spans="1:52" x14ac:dyDescent="0.45">
      <c r="A70" s="10">
        <v>108</v>
      </c>
      <c r="B70" s="11" t="s">
        <v>15</v>
      </c>
      <c r="C70" s="11" t="s">
        <v>144</v>
      </c>
      <c r="D70" s="32">
        <f>SUM(E70:G70)-465275</f>
        <v>-335987.5</v>
      </c>
      <c r="E70" s="25">
        <v>15450.4</v>
      </c>
      <c r="F70" s="27">
        <v>113837.1</v>
      </c>
      <c r="AZ70"/>
    </row>
    <row r="71" spans="1:52" x14ac:dyDescent="0.45">
      <c r="A71" s="10">
        <v>109</v>
      </c>
      <c r="B71" s="11" t="s">
        <v>123</v>
      </c>
      <c r="C71" s="11" t="s">
        <v>124</v>
      </c>
      <c r="D71" s="32">
        <f t="shared" ref="D71:D77" si="4">SUM(E71:G71)</f>
        <v>0</v>
      </c>
      <c r="E71" s="25"/>
      <c r="F71" s="26"/>
      <c r="AZ71"/>
    </row>
    <row r="72" spans="1:52" x14ac:dyDescent="0.45">
      <c r="A72" s="10">
        <v>110</v>
      </c>
      <c r="B72" s="11" t="s">
        <v>125</v>
      </c>
      <c r="C72" s="11" t="s">
        <v>126</v>
      </c>
      <c r="D72" s="32">
        <f t="shared" si="4"/>
        <v>0</v>
      </c>
      <c r="E72" s="25"/>
      <c r="F72" s="26"/>
      <c r="AZ72"/>
    </row>
    <row r="73" spans="1:52" x14ac:dyDescent="0.45">
      <c r="A73" s="10">
        <v>111</v>
      </c>
      <c r="B73" s="11" t="s">
        <v>101</v>
      </c>
      <c r="C73" s="11" t="s">
        <v>127</v>
      </c>
      <c r="D73" s="32">
        <f t="shared" si="4"/>
        <v>3295.88</v>
      </c>
      <c r="E73" s="25">
        <v>3295.88</v>
      </c>
      <c r="F73" s="26"/>
      <c r="AZ73"/>
    </row>
    <row r="74" spans="1:52" x14ac:dyDescent="0.45">
      <c r="A74" s="10">
        <v>112</v>
      </c>
      <c r="B74" s="11" t="s">
        <v>101</v>
      </c>
      <c r="C74" s="11" t="s">
        <v>128</v>
      </c>
      <c r="D74" s="32">
        <f t="shared" si="4"/>
        <v>0</v>
      </c>
      <c r="E74" s="25"/>
      <c r="F74" s="26"/>
      <c r="AZ74"/>
    </row>
    <row r="75" spans="1:52" x14ac:dyDescent="0.45">
      <c r="A75" s="10">
        <v>113</v>
      </c>
      <c r="B75" s="11" t="s">
        <v>129</v>
      </c>
      <c r="C75" s="11" t="s">
        <v>130</v>
      </c>
      <c r="D75" s="32">
        <f t="shared" si="4"/>
        <v>0</v>
      </c>
      <c r="E75" s="25"/>
      <c r="F75" s="26"/>
      <c r="AZ75"/>
    </row>
    <row r="76" spans="1:52" x14ac:dyDescent="0.45">
      <c r="A76" s="10">
        <v>114</v>
      </c>
      <c r="B76" s="11" t="s">
        <v>131</v>
      </c>
      <c r="C76" s="11" t="s">
        <v>132</v>
      </c>
      <c r="D76" s="32">
        <f t="shared" si="4"/>
        <v>0</v>
      </c>
      <c r="E76" s="25"/>
      <c r="F76" s="26"/>
      <c r="AZ76"/>
    </row>
    <row r="77" spans="1:52" x14ac:dyDescent="0.45">
      <c r="A77" s="10">
        <v>115</v>
      </c>
      <c r="B77" s="11" t="s">
        <v>133</v>
      </c>
      <c r="C77" s="11" t="s">
        <v>134</v>
      </c>
      <c r="D77" s="32">
        <f t="shared" si="4"/>
        <v>0</v>
      </c>
      <c r="E77" s="25"/>
      <c r="F77" s="26"/>
      <c r="AZ77"/>
    </row>
    <row r="78" spans="1:52" x14ac:dyDescent="0.45">
      <c r="A78" s="10">
        <v>116</v>
      </c>
      <c r="B78" s="11" t="s">
        <v>135</v>
      </c>
      <c r="C78" s="11" t="s">
        <v>158</v>
      </c>
      <c r="D78" s="32">
        <f>SUM(E78:G78)-11990</f>
        <v>678020.46</v>
      </c>
      <c r="E78" s="25"/>
      <c r="F78" s="27">
        <v>690010.46</v>
      </c>
      <c r="AZ78"/>
    </row>
    <row r="79" spans="1:52" x14ac:dyDescent="0.45">
      <c r="A79" s="10">
        <v>117</v>
      </c>
      <c r="B79" s="11" t="s">
        <v>136</v>
      </c>
      <c r="C79" s="11" t="s">
        <v>137</v>
      </c>
      <c r="D79" s="32">
        <f>SUM(E79:G79)</f>
        <v>4348.8</v>
      </c>
      <c r="E79" s="25">
        <v>4348.8</v>
      </c>
      <c r="F79" s="26"/>
      <c r="AZ79"/>
    </row>
    <row r="80" spans="1:52" x14ac:dyDescent="0.45">
      <c r="A80" s="10">
        <v>118</v>
      </c>
      <c r="B80" s="11" t="s">
        <v>138</v>
      </c>
      <c r="C80" s="11" t="s">
        <v>139</v>
      </c>
      <c r="D80" s="32">
        <f>SUM(E80:G80)</f>
        <v>22364.639999999999</v>
      </c>
      <c r="E80" s="25">
        <v>22364.639999999999</v>
      </c>
      <c r="F80" s="26"/>
      <c r="AZ80"/>
    </row>
    <row r="81" spans="1:16377" x14ac:dyDescent="0.45">
      <c r="A81" s="10">
        <v>119</v>
      </c>
      <c r="B81" s="11" t="s">
        <v>61</v>
      </c>
      <c r="C81" s="11" t="s">
        <v>140</v>
      </c>
      <c r="D81" s="32">
        <f>SUM(E81:G81)</f>
        <v>0</v>
      </c>
      <c r="E81" s="25"/>
      <c r="F81" s="26"/>
      <c r="AZ81"/>
    </row>
    <row r="82" spans="1:16377" x14ac:dyDescent="0.45">
      <c r="A82" s="10">
        <v>120</v>
      </c>
      <c r="B82" s="11" t="s">
        <v>61</v>
      </c>
      <c r="C82" s="11" t="s">
        <v>141</v>
      </c>
      <c r="D82" s="32">
        <f>SUM(E82:G82)</f>
        <v>12812.8</v>
      </c>
      <c r="E82" s="25">
        <v>12812.8</v>
      </c>
      <c r="F82" s="26"/>
      <c r="AZ82"/>
    </row>
    <row r="83" spans="1:16377" x14ac:dyDescent="0.45">
      <c r="A83" s="10">
        <v>121</v>
      </c>
      <c r="B83" s="11" t="s">
        <v>61</v>
      </c>
      <c r="C83" s="11" t="s">
        <v>142</v>
      </c>
      <c r="D83" s="32">
        <f>SUM(E83:G83)</f>
        <v>0</v>
      </c>
      <c r="E83" s="25"/>
      <c r="F83" s="26"/>
      <c r="AZ83"/>
    </row>
    <row r="84" spans="1:16377" x14ac:dyDescent="0.45">
      <c r="A84" s="10">
        <v>122</v>
      </c>
      <c r="B84" s="11" t="s">
        <v>156</v>
      </c>
      <c r="C84" s="11" t="s">
        <v>157</v>
      </c>
      <c r="D84" s="32">
        <f>SUM(E84:G84)-116908</f>
        <v>-116908</v>
      </c>
      <c r="E84" s="25"/>
      <c r="F84" s="26"/>
      <c r="AZ84"/>
    </row>
    <row r="85" spans="1:16377" x14ac:dyDescent="0.45">
      <c r="A85" s="10">
        <v>123</v>
      </c>
      <c r="B85" s="11" t="s">
        <v>154</v>
      </c>
      <c r="C85" s="11" t="s">
        <v>155</v>
      </c>
      <c r="D85" s="32">
        <f t="shared" ref="D85:D101" si="5">SUM(E85:G85)</f>
        <v>0</v>
      </c>
      <c r="E85" s="25"/>
      <c r="F85" s="26"/>
      <c r="AZ85"/>
    </row>
    <row r="86" spans="1:16377" x14ac:dyDescent="0.45">
      <c r="A86" s="10">
        <v>124</v>
      </c>
      <c r="B86" s="11" t="s">
        <v>65</v>
      </c>
      <c r="C86" s="11" t="s">
        <v>149</v>
      </c>
      <c r="D86" s="32">
        <f t="shared" si="5"/>
        <v>0</v>
      </c>
      <c r="E86" s="25"/>
      <c r="F86" s="26"/>
      <c r="S86" s="12"/>
      <c r="T86" s="12"/>
      <c r="U86" s="16"/>
      <c r="V86" s="12"/>
      <c r="W86" s="12"/>
      <c r="X86" s="16"/>
      <c r="Y86" s="12"/>
      <c r="Z86" s="12"/>
      <c r="AA86" s="16"/>
      <c r="AB86" s="12"/>
      <c r="AC86" s="12"/>
      <c r="AD86" s="16"/>
      <c r="AE86" s="12"/>
      <c r="AF86" s="12"/>
      <c r="AG86" s="16"/>
      <c r="AH86" s="12"/>
      <c r="AI86" s="12"/>
      <c r="AJ86" s="16"/>
      <c r="AK86" s="12"/>
      <c r="AL86" s="12"/>
      <c r="AM86" s="16"/>
      <c r="AN86" s="12"/>
      <c r="AO86" s="12"/>
      <c r="AP86" s="16"/>
      <c r="AQ86" s="12"/>
      <c r="AR86" s="12"/>
      <c r="AS86" s="16"/>
      <c r="AT86" s="12"/>
      <c r="AU86" s="12"/>
      <c r="AV86" s="16"/>
      <c r="AW86" s="12"/>
      <c r="AX86" s="12"/>
      <c r="AY86" s="16"/>
      <c r="AZ86" s="14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63</v>
      </c>
      <c r="C87" s="11" t="s">
        <v>145</v>
      </c>
      <c r="D87" s="32">
        <f t="shared" si="5"/>
        <v>0</v>
      </c>
      <c r="E87" s="25"/>
      <c r="F87" s="26"/>
      <c r="S87" s="12"/>
      <c r="T87" s="12"/>
      <c r="U87" s="16"/>
      <c r="V87" s="12"/>
      <c r="W87" s="12"/>
      <c r="X87" s="16"/>
      <c r="Y87" s="12"/>
      <c r="Z87" s="12"/>
      <c r="AA87" s="16"/>
      <c r="AB87" s="12"/>
      <c r="AC87" s="12"/>
      <c r="AD87" s="16"/>
      <c r="AE87" s="12"/>
      <c r="AF87" s="12"/>
      <c r="AG87" s="16"/>
      <c r="AH87" s="12"/>
      <c r="AI87" s="12"/>
      <c r="AJ87" s="16"/>
      <c r="AK87" s="12"/>
      <c r="AL87" s="12"/>
      <c r="AM87" s="16"/>
      <c r="AN87" s="12"/>
      <c r="AO87" s="12"/>
      <c r="AP87" s="16"/>
      <c r="AQ87" s="12"/>
      <c r="AR87" s="12"/>
      <c r="AS87" s="16"/>
      <c r="AT87" s="12"/>
      <c r="AU87" s="12"/>
      <c r="AV87" s="16"/>
      <c r="AW87" s="12"/>
      <c r="AX87" s="12"/>
      <c r="AY87" s="16"/>
      <c r="AZ87" s="14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93</v>
      </c>
      <c r="C88" s="11" t="s">
        <v>146</v>
      </c>
      <c r="D88" s="32">
        <f t="shared" si="5"/>
        <v>0</v>
      </c>
      <c r="E88" s="25"/>
      <c r="F88" s="26"/>
      <c r="S88" s="12"/>
      <c r="T88" s="12"/>
      <c r="U88" s="16"/>
      <c r="V88" s="12"/>
      <c r="W88" s="12"/>
      <c r="X88" s="16"/>
      <c r="Y88" s="12"/>
      <c r="Z88" s="12"/>
      <c r="AA88" s="16"/>
      <c r="AB88" s="12"/>
      <c r="AC88" s="12"/>
      <c r="AD88" s="16"/>
      <c r="AE88" s="12"/>
      <c r="AF88" s="12"/>
      <c r="AG88" s="16"/>
      <c r="AH88" s="12"/>
      <c r="AI88" s="12"/>
      <c r="AJ88" s="16"/>
      <c r="AK88" s="12"/>
      <c r="AL88" s="12"/>
      <c r="AM88" s="16"/>
      <c r="AN88" s="12"/>
      <c r="AO88" s="12"/>
      <c r="AP88" s="16"/>
      <c r="AQ88" s="12"/>
      <c r="AR88" s="12"/>
      <c r="AS88" s="16"/>
      <c r="AT88" s="12"/>
      <c r="AU88" s="12"/>
      <c r="AV88" s="16"/>
      <c r="AW88" s="12"/>
      <c r="AX88" s="12"/>
      <c r="AY88" s="16"/>
      <c r="AZ88" s="14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148</v>
      </c>
      <c r="C89" s="11" t="s">
        <v>147</v>
      </c>
      <c r="D89" s="32">
        <f t="shared" si="5"/>
        <v>0</v>
      </c>
      <c r="E89" s="25"/>
      <c r="F89" s="26"/>
      <c r="AZ89"/>
    </row>
    <row r="90" spans="1:16377" x14ac:dyDescent="0.45">
      <c r="A90" s="10">
        <v>128</v>
      </c>
      <c r="B90" s="11" t="s">
        <v>62</v>
      </c>
      <c r="C90" s="11" t="s">
        <v>151</v>
      </c>
      <c r="D90" s="32">
        <f t="shared" si="5"/>
        <v>0</v>
      </c>
      <c r="E90" s="25"/>
      <c r="F90" s="26"/>
      <c r="AZ90"/>
    </row>
    <row r="91" spans="1:16377" x14ac:dyDescent="0.45">
      <c r="A91" s="10">
        <v>129</v>
      </c>
      <c r="B91" s="11" t="s">
        <v>66</v>
      </c>
      <c r="C91" s="11" t="s">
        <v>161</v>
      </c>
      <c r="D91" s="32">
        <f t="shared" si="5"/>
        <v>0</v>
      </c>
      <c r="E91" s="25"/>
      <c r="F91" s="26"/>
      <c r="AZ91"/>
    </row>
    <row r="92" spans="1:16377" x14ac:dyDescent="0.45">
      <c r="A92" s="10">
        <v>130</v>
      </c>
      <c r="B92" s="11" t="s">
        <v>29</v>
      </c>
      <c r="C92" s="11" t="s">
        <v>162</v>
      </c>
      <c r="D92" s="32">
        <f t="shared" si="5"/>
        <v>22876</v>
      </c>
      <c r="E92" s="25">
        <v>22876</v>
      </c>
      <c r="F92" s="26"/>
      <c r="AZ92"/>
    </row>
    <row r="93" spans="1:16377" x14ac:dyDescent="0.45">
      <c r="A93" s="10">
        <v>131</v>
      </c>
      <c r="B93" s="11" t="s">
        <v>163</v>
      </c>
      <c r="C93" s="11" t="s">
        <v>164</v>
      </c>
      <c r="D93" s="32">
        <f t="shared" si="5"/>
        <v>0</v>
      </c>
      <c r="E93" s="25"/>
      <c r="F93" s="26"/>
      <c r="AZ93"/>
    </row>
    <row r="94" spans="1:16377" x14ac:dyDescent="0.45">
      <c r="A94" s="10">
        <v>132</v>
      </c>
      <c r="B94" s="11" t="s">
        <v>165</v>
      </c>
      <c r="C94" s="11" t="s">
        <v>166</v>
      </c>
      <c r="D94" s="32">
        <f t="shared" si="5"/>
        <v>0</v>
      </c>
      <c r="E94" s="25"/>
      <c r="F94" s="26"/>
      <c r="AZ94"/>
    </row>
    <row r="95" spans="1:16377" x14ac:dyDescent="0.45">
      <c r="A95" s="10">
        <v>133</v>
      </c>
      <c r="B95" s="11" t="s">
        <v>167</v>
      </c>
      <c r="C95" s="11" t="s">
        <v>168</v>
      </c>
      <c r="D95" s="32">
        <f t="shared" si="5"/>
        <v>0</v>
      </c>
      <c r="E95" s="25"/>
      <c r="F95" s="26"/>
      <c r="AZ95"/>
    </row>
    <row r="96" spans="1:16377" x14ac:dyDescent="0.45">
      <c r="A96" s="10">
        <v>134</v>
      </c>
      <c r="B96" s="11" t="s">
        <v>169</v>
      </c>
      <c r="C96" s="11" t="s">
        <v>174</v>
      </c>
      <c r="D96" s="32">
        <f t="shared" si="5"/>
        <v>22218.559999999998</v>
      </c>
      <c r="E96" s="25">
        <v>22218.559999999998</v>
      </c>
      <c r="F96" s="26"/>
      <c r="AZ96"/>
    </row>
    <row r="97" spans="1:52" x14ac:dyDescent="0.45">
      <c r="A97" s="10">
        <v>135</v>
      </c>
      <c r="B97" s="11" t="s">
        <v>170</v>
      </c>
      <c r="C97" s="11" t="s">
        <v>175</v>
      </c>
      <c r="D97" s="32">
        <f t="shared" si="5"/>
        <v>6209.28</v>
      </c>
      <c r="E97" s="25">
        <v>6209.28</v>
      </c>
      <c r="F97" s="26"/>
      <c r="AZ97"/>
    </row>
    <row r="98" spans="1:52" x14ac:dyDescent="0.45">
      <c r="A98" s="10">
        <v>136</v>
      </c>
      <c r="B98" s="11" t="s">
        <v>171</v>
      </c>
      <c r="C98" s="11" t="s">
        <v>172</v>
      </c>
      <c r="D98" s="32">
        <f t="shared" si="5"/>
        <v>0</v>
      </c>
      <c r="E98" s="25"/>
      <c r="F98" s="26"/>
      <c r="AZ98"/>
    </row>
    <row r="99" spans="1:52" x14ac:dyDescent="0.45">
      <c r="A99" s="21">
        <v>137</v>
      </c>
      <c r="B99" s="20" t="s">
        <v>177</v>
      </c>
      <c r="C99" s="20" t="s">
        <v>178</v>
      </c>
      <c r="D99" s="32">
        <f t="shared" si="5"/>
        <v>0</v>
      </c>
      <c r="E99" s="25"/>
      <c r="F99" s="28"/>
      <c r="AZ99"/>
    </row>
    <row r="100" spans="1:52" x14ac:dyDescent="0.45">
      <c r="A100" s="22">
        <v>138</v>
      </c>
      <c r="B100" s="23" t="s">
        <v>180</v>
      </c>
      <c r="C100" s="24" t="s">
        <v>181</v>
      </c>
      <c r="D100" s="32">
        <f t="shared" si="5"/>
        <v>0</v>
      </c>
      <c r="E100" s="25"/>
      <c r="F100" s="29"/>
      <c r="AZ100"/>
    </row>
    <row r="101" spans="1:52" x14ac:dyDescent="0.45">
      <c r="A101" s="22">
        <v>139</v>
      </c>
      <c r="B101" s="23" t="s">
        <v>62</v>
      </c>
      <c r="C101" s="24" t="s">
        <v>182</v>
      </c>
      <c r="D101" s="32">
        <f t="shared" si="5"/>
        <v>30516</v>
      </c>
      <c r="E101" s="25">
        <v>30516</v>
      </c>
      <c r="F101" s="29"/>
      <c r="AZ101"/>
    </row>
    <row r="102" spans="1:52" x14ac:dyDescent="0.45">
      <c r="C102" s="19" t="s">
        <v>152</v>
      </c>
      <c r="D102" s="31" t="e">
        <f>SUM(#REF!)</f>
        <v>#REF!</v>
      </c>
      <c r="E102" s="31">
        <f>SUM(E5:E101)</f>
        <v>740509.3</v>
      </c>
      <c r="F102" s="31">
        <f t="shared" ref="F102" si="6">SUM(F5:F101)</f>
        <v>985051.39999999991</v>
      </c>
      <c r="AZ102"/>
    </row>
  </sheetData>
  <autoFilter ref="A4:XEX102" xr:uid="{889D9976-24CB-465A-BABF-D6F5673B3B84}"/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MICHELIN B2B</vt:lpstr>
      <vt:lpstr>MICHELIN B2C </vt:lpstr>
      <vt:lpstr>'MICHELIN B2B'!Utskriftsområde</vt:lpstr>
      <vt:lpstr>'MICHELIN B2C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2022-01-27T06:43:39Z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2022-01-04T09:55:29Z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846c2cc3-be72-4a44-996b-997211bf58c6</vt:lpwstr>
  </property>
  <property fmtid="{D5CDD505-2E9C-101B-9397-08002B2CF9AE}" pid="8" name="MSIP_Label_09e9a456-2778-4ca9-be06-1190b1e1118a_ContentBits">
    <vt:lpwstr>0</vt:lpwstr>
  </property>
</Properties>
</file>