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Geir\Documents\geir\PRISLISTER\Last 2022\"/>
    </mc:Choice>
  </mc:AlternateContent>
  <xr:revisionPtr revIDLastSave="0" documentId="8_{802A817B-D853-4FFA-B3B8-9D744B240153}" xr6:coauthVersionLast="47" xr6:coauthVersionMax="47" xr10:uidLastSave="{00000000-0000-0000-0000-000000000000}"/>
  <bookViews>
    <workbookView xWindow="-98" yWindow="-98" windowWidth="19396" windowHeight="10395" tabRatio="601" xr2:uid="{00000000-000D-0000-FFFF-FFFF00000000}"/>
  </bookViews>
  <sheets>
    <sheet name=" Kont tilbud 2021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28" l="1"/>
  <c r="L41" i="28"/>
  <c r="K41" i="28"/>
  <c r="J41" i="28"/>
  <c r="H41" i="28"/>
  <c r="J8" i="28"/>
  <c r="K8" i="28"/>
  <c r="L8" i="28"/>
  <c r="J10" i="28"/>
  <c r="K10" i="28"/>
  <c r="J11" i="28"/>
  <c r="J12" i="28"/>
  <c r="J13" i="28"/>
  <c r="K13" i="28"/>
  <c r="J14" i="28"/>
  <c r="J15" i="28"/>
  <c r="J17" i="28"/>
  <c r="J18" i="28"/>
  <c r="J19" i="28"/>
  <c r="J20" i="28"/>
  <c r="J22" i="28"/>
  <c r="J23" i="28"/>
  <c r="K23" i="28"/>
  <c r="J24" i="28"/>
  <c r="K24" i="28"/>
  <c r="J25" i="28"/>
  <c r="K25" i="28"/>
  <c r="L25" i="28"/>
  <c r="J26" i="28"/>
  <c r="K26" i="28"/>
  <c r="J28" i="28"/>
  <c r="J29" i="28"/>
  <c r="J31" i="28"/>
  <c r="K31" i="28"/>
  <c r="J32" i="28"/>
  <c r="K32" i="28"/>
  <c r="L32" i="28"/>
  <c r="J33" i="28"/>
  <c r="K33" i="28"/>
  <c r="J34" i="28"/>
  <c r="J36" i="28"/>
  <c r="J37" i="28"/>
  <c r="J39" i="28"/>
  <c r="K39" i="28"/>
  <c r="L39" i="28"/>
  <c r="J42" i="28"/>
  <c r="J44" i="28"/>
  <c r="J7" i="28"/>
  <c r="H8" i="28"/>
  <c r="H10" i="28"/>
  <c r="H11" i="28"/>
  <c r="H12" i="28"/>
  <c r="H13" i="28"/>
  <c r="H14" i="28"/>
  <c r="H15" i="28"/>
  <c r="H17" i="28"/>
  <c r="H18" i="28"/>
  <c r="H19" i="28"/>
  <c r="H20" i="28"/>
  <c r="H22" i="28"/>
  <c r="H23" i="28"/>
  <c r="H24" i="28"/>
  <c r="H25" i="28"/>
  <c r="H26" i="28"/>
  <c r="H28" i="28"/>
  <c r="H29" i="28"/>
  <c r="H31" i="28"/>
  <c r="H32" i="28"/>
  <c r="H33" i="28"/>
  <c r="H34" i="28"/>
  <c r="H36" i="28"/>
  <c r="H37" i="28"/>
  <c r="H39" i="28"/>
  <c r="H42" i="28"/>
  <c r="H44" i="28"/>
  <c r="H7" i="28"/>
  <c r="H45" i="28"/>
  <c r="K44" i="28"/>
  <c r="L44" i="28"/>
  <c r="K42" i="28"/>
  <c r="L42" i="28"/>
  <c r="K37" i="28"/>
  <c r="L37" i="28"/>
  <c r="K36" i="28"/>
  <c r="L36" i="28"/>
  <c r="K34" i="28"/>
  <c r="L34" i="28"/>
  <c r="L33" i="28"/>
  <c r="K29" i="28"/>
  <c r="L29" i="28"/>
  <c r="K28" i="28"/>
  <c r="L28" i="28"/>
  <c r="L26" i="28"/>
  <c r="L24" i="28"/>
  <c r="L23" i="28"/>
  <c r="K22" i="28"/>
  <c r="L22" i="28"/>
  <c r="K20" i="28"/>
  <c r="L20" i="28"/>
  <c r="K19" i="28"/>
  <c r="L19" i="28"/>
  <c r="K18" i="28"/>
  <c r="L18" i="28"/>
  <c r="K17" i="28"/>
  <c r="L17" i="28"/>
  <c r="K15" i="28"/>
  <c r="L15" i="28"/>
  <c r="K14" i="28"/>
  <c r="L14" i="28"/>
  <c r="L13" i="28"/>
  <c r="K12" i="28"/>
  <c r="L12" i="28"/>
  <c r="K11" i="28"/>
  <c r="L11" i="28"/>
  <c r="L10" i="28"/>
  <c r="K7" i="28"/>
  <c r="L7" i="28"/>
  <c r="L31" i="28"/>
</calcChain>
</file>

<file path=xl/sharedStrings.xml><?xml version="1.0" encoding="utf-8"?>
<sst xmlns="http://schemas.openxmlformats.org/spreadsheetml/2006/main" count="168" uniqueCount="75">
  <si>
    <t>Dimensjon</t>
  </si>
  <si>
    <t>Mønster</t>
  </si>
  <si>
    <t>265/70R19,5</t>
  </si>
  <si>
    <t>295/80R22,5</t>
  </si>
  <si>
    <t>315/80R22,5</t>
  </si>
  <si>
    <t>275/70R22,5</t>
  </si>
  <si>
    <t>315/70R22,5</t>
  </si>
  <si>
    <t>385/65R22,5</t>
  </si>
  <si>
    <t>385/55R22,5</t>
  </si>
  <si>
    <t>315/60R22,5</t>
  </si>
  <si>
    <t>295/60R22,5</t>
  </si>
  <si>
    <t>KRD02</t>
  </si>
  <si>
    <t>435/50R19,5</t>
  </si>
  <si>
    <t>KLT03</t>
  </si>
  <si>
    <t>445/45R19,5</t>
  </si>
  <si>
    <t>KWD01</t>
  </si>
  <si>
    <t>KRD50</t>
  </si>
  <si>
    <t>KXS10</t>
  </si>
  <si>
    <t>KXD10</t>
  </si>
  <si>
    <t>KWA03</t>
  </si>
  <si>
    <t>NB: 58-60 m3 pr container</t>
  </si>
  <si>
    <t>Minimum ordre pr. art. nr er 12 stk.</t>
  </si>
  <si>
    <t>154L</t>
  </si>
  <si>
    <t>156L</t>
  </si>
  <si>
    <t>152M</t>
  </si>
  <si>
    <t>148M</t>
  </si>
  <si>
    <t>150K</t>
  </si>
  <si>
    <t>152L</t>
  </si>
  <si>
    <t>285/70R19,5</t>
  </si>
  <si>
    <t>150J</t>
  </si>
  <si>
    <t>KRT03</t>
  </si>
  <si>
    <t>143J</t>
  </si>
  <si>
    <t>KMA01</t>
  </si>
  <si>
    <t>Henger</t>
  </si>
  <si>
    <t>aksler</t>
  </si>
  <si>
    <t>156K</t>
  </si>
  <si>
    <t>158L</t>
  </si>
  <si>
    <t>160J</t>
  </si>
  <si>
    <t>154M</t>
  </si>
  <si>
    <t>245/70R17,5</t>
  </si>
  <si>
    <t>M3 pr</t>
  </si>
  <si>
    <t>dekk</t>
  </si>
  <si>
    <t>vare.nr</t>
  </si>
  <si>
    <t>215/75R17,5</t>
  </si>
  <si>
    <t>135J</t>
  </si>
  <si>
    <t>235/75R17,5</t>
  </si>
  <si>
    <t>front -helårs</t>
  </si>
  <si>
    <t>Front-vinter</t>
  </si>
  <si>
    <t>Driv-vinter</t>
  </si>
  <si>
    <t>Driv-Helårs</t>
  </si>
  <si>
    <t>Front-Vinter</t>
  </si>
  <si>
    <t>Front-Helårs</t>
  </si>
  <si>
    <t>Driv-Vinter</t>
  </si>
  <si>
    <t>KMD51</t>
  </si>
  <si>
    <t>305/70R22,5</t>
  </si>
  <si>
    <t>Alle aksler-Vinter</t>
  </si>
  <si>
    <t>245/70R19,5</t>
  </si>
  <si>
    <t>FD fakt.sum</t>
  </si>
  <si>
    <t>160K</t>
  </si>
  <si>
    <t>KMA12</t>
  </si>
  <si>
    <t>Alle aksler-Mixed</t>
  </si>
  <si>
    <t>3PMSF</t>
  </si>
  <si>
    <t>Bonus</t>
  </si>
  <si>
    <t>Netto pris</t>
  </si>
  <si>
    <t>etter bonus</t>
  </si>
  <si>
    <t>Best.</t>
  </si>
  <si>
    <t>Antall.</t>
  </si>
  <si>
    <t>vare nr.</t>
  </si>
  <si>
    <t>7,5% FD</t>
  </si>
  <si>
    <t>Fagdekk Kontainer tilbud KUMHO buss/last høst 2022.</t>
  </si>
  <si>
    <t>før bonus 22</t>
  </si>
  <si>
    <t>Alle dekk er M+S merket- bestillings frist innen 10.01.22</t>
  </si>
  <si>
    <t>4% Volum</t>
  </si>
  <si>
    <t>KXT10</t>
  </si>
  <si>
    <t xml:space="preserve">Driv-Mixed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</si>
</sst>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ＭＳ Ｐゴシック"/>
      <family val="3"/>
      <charset val="128"/>
    </font>
    <font>
      <b/>
      <sz val="11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8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Border="1"/>
    <xf numFmtId="0" fontId="9" fillId="2" borderId="1" xfId="0" applyFont="1" applyFill="1" applyBorder="1"/>
    <xf numFmtId="0" fontId="9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/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標準_PRICE LI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workbookViewId="0">
      <selection activeCell="K8" sqref="K8"/>
    </sheetView>
  </sheetViews>
  <sheetFormatPr baseColWidth="10" defaultRowHeight="12.75"/>
  <cols>
    <col min="1" max="1" width="14.265625" customWidth="1"/>
    <col min="2" max="2" width="8" customWidth="1"/>
    <col min="3" max="3" width="11" customWidth="1"/>
    <col min="4" max="4" width="19.86328125" customWidth="1"/>
    <col min="5" max="5" width="10.1328125" customWidth="1"/>
    <col min="6" max="6" width="11.1328125" style="5" customWidth="1"/>
    <col min="7" max="7" width="9" style="5" customWidth="1"/>
    <col min="8" max="8" width="10.59765625" style="5" customWidth="1"/>
    <col min="9" max="9" width="15.73046875" customWidth="1"/>
    <col min="10" max="10" width="11.86328125" customWidth="1"/>
    <col min="11" max="11" width="13.59765625" style="5" customWidth="1"/>
    <col min="12" max="12" width="15" customWidth="1"/>
    <col min="13" max="13" width="8.1328125" customWidth="1"/>
  </cols>
  <sheetData>
    <row r="1" spans="1:17" ht="9" customHeight="1">
      <c r="A1" s="32" t="s">
        <v>69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7" ht="6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7" ht="21.7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7" ht="13.15">
      <c r="E4" s="5"/>
      <c r="G4"/>
      <c r="H4"/>
      <c r="I4" s="20"/>
      <c r="J4" s="9"/>
    </row>
    <row r="5" spans="1:17" ht="15">
      <c r="A5" s="21" t="s">
        <v>0</v>
      </c>
      <c r="B5" s="22"/>
      <c r="C5" s="22" t="s">
        <v>1</v>
      </c>
      <c r="D5" s="22" t="s">
        <v>34</v>
      </c>
      <c r="E5" s="23" t="s">
        <v>61</v>
      </c>
      <c r="F5" s="24" t="s">
        <v>42</v>
      </c>
      <c r="G5" s="22" t="s">
        <v>40</v>
      </c>
      <c r="H5" s="22" t="s">
        <v>40</v>
      </c>
      <c r="I5" s="22" t="s">
        <v>57</v>
      </c>
      <c r="J5" s="24" t="s">
        <v>68</v>
      </c>
      <c r="K5" s="24" t="s">
        <v>72</v>
      </c>
      <c r="L5" s="22" t="s">
        <v>63</v>
      </c>
      <c r="M5" s="25" t="s">
        <v>65</v>
      </c>
      <c r="O5" s="9"/>
      <c r="P5" s="9"/>
      <c r="Q5" s="8"/>
    </row>
    <row r="6" spans="1:17" ht="15">
      <c r="A6" s="26"/>
      <c r="B6" s="27"/>
      <c r="C6" s="27"/>
      <c r="D6" s="27"/>
      <c r="E6" s="28"/>
      <c r="F6" s="29"/>
      <c r="G6" s="27" t="s">
        <v>41</v>
      </c>
      <c r="H6" s="27" t="s">
        <v>67</v>
      </c>
      <c r="I6" s="27" t="s">
        <v>70</v>
      </c>
      <c r="J6" s="29" t="s">
        <v>62</v>
      </c>
      <c r="K6" s="29" t="s">
        <v>62</v>
      </c>
      <c r="L6" s="29" t="s">
        <v>64</v>
      </c>
      <c r="M6" s="30" t="s">
        <v>66</v>
      </c>
      <c r="O6" s="1"/>
      <c r="P6" s="1"/>
      <c r="Q6" s="1"/>
    </row>
    <row r="7" spans="1:17" ht="15">
      <c r="A7" s="14" t="s">
        <v>43</v>
      </c>
      <c r="B7" s="14" t="s">
        <v>44</v>
      </c>
      <c r="C7" s="14" t="s">
        <v>30</v>
      </c>
      <c r="D7" s="14" t="s">
        <v>33</v>
      </c>
      <c r="E7" s="15" t="s">
        <v>61</v>
      </c>
      <c r="F7" s="16">
        <v>2146833</v>
      </c>
      <c r="G7" s="16">
        <v>0.09</v>
      </c>
      <c r="H7" s="16">
        <f>G7*M7</f>
        <v>0</v>
      </c>
      <c r="I7" s="17">
        <v>1740</v>
      </c>
      <c r="J7" s="18">
        <f>I7*7.5%</f>
        <v>130.5</v>
      </c>
      <c r="K7" s="18">
        <f>(I7-J7)*4%</f>
        <v>64.38</v>
      </c>
      <c r="L7" s="18">
        <f>I7-J7-K7</f>
        <v>1545.12</v>
      </c>
      <c r="M7" s="19"/>
      <c r="O7" s="10"/>
      <c r="P7" s="10"/>
      <c r="Q7" s="12"/>
    </row>
    <row r="8" spans="1:17" ht="15">
      <c r="A8" s="14" t="s">
        <v>45</v>
      </c>
      <c r="B8" s="14" t="s">
        <v>31</v>
      </c>
      <c r="C8" s="14" t="s">
        <v>30</v>
      </c>
      <c r="D8" s="14" t="s">
        <v>33</v>
      </c>
      <c r="E8" s="15" t="s">
        <v>61</v>
      </c>
      <c r="F8" s="16">
        <v>2152753</v>
      </c>
      <c r="G8" s="16">
        <v>0.10100000000000001</v>
      </c>
      <c r="H8" s="16">
        <f t="shared" ref="H8:H44" si="0">G8*M8</f>
        <v>0</v>
      </c>
      <c r="I8" s="17">
        <v>1948</v>
      </c>
      <c r="J8" s="18">
        <f t="shared" ref="J8:J44" si="1">I8*7.5%</f>
        <v>146.1</v>
      </c>
      <c r="K8" s="18">
        <f t="shared" ref="K8:K44" si="2">(I8-J8)*4%</f>
        <v>72.076000000000008</v>
      </c>
      <c r="L8" s="18">
        <f t="shared" ref="L8:L44" si="3">I8-J8-K8</f>
        <v>1729.8240000000001</v>
      </c>
      <c r="M8" s="19"/>
      <c r="O8" s="10"/>
      <c r="P8" s="10"/>
      <c r="Q8" s="12"/>
    </row>
    <row r="9" spans="1:17" ht="15">
      <c r="A9" s="14"/>
      <c r="B9" s="14"/>
      <c r="C9" s="14"/>
      <c r="D9" s="14"/>
      <c r="E9" s="15"/>
      <c r="F9" s="16"/>
      <c r="G9" s="14"/>
      <c r="H9" s="16"/>
      <c r="I9" s="17"/>
      <c r="J9" s="18"/>
      <c r="K9" s="18"/>
      <c r="L9" s="18"/>
      <c r="M9" s="19"/>
      <c r="O9" s="10"/>
      <c r="P9" s="10"/>
      <c r="Q9" s="12"/>
    </row>
    <row r="10" spans="1:17" ht="15">
      <c r="A10" s="14" t="s">
        <v>39</v>
      </c>
      <c r="B10" s="14" t="s">
        <v>31</v>
      </c>
      <c r="C10" s="14" t="s">
        <v>30</v>
      </c>
      <c r="D10" s="14" t="s">
        <v>33</v>
      </c>
      <c r="E10" s="15" t="s">
        <v>61</v>
      </c>
      <c r="F10" s="16">
        <v>2237533</v>
      </c>
      <c r="G10" s="16">
        <v>0.109</v>
      </c>
      <c r="H10" s="16">
        <f t="shared" si="0"/>
        <v>0</v>
      </c>
      <c r="I10" s="17">
        <v>2122</v>
      </c>
      <c r="J10" s="18">
        <f t="shared" si="1"/>
        <v>159.15</v>
      </c>
      <c r="K10" s="18">
        <f t="shared" si="2"/>
        <v>78.513999999999996</v>
      </c>
      <c r="L10" s="18">
        <f t="shared" si="3"/>
        <v>1884.336</v>
      </c>
      <c r="M10" s="19"/>
      <c r="O10" s="10"/>
      <c r="P10" s="10"/>
      <c r="Q10" s="12"/>
    </row>
    <row r="11" spans="1:17" ht="15">
      <c r="A11" s="14" t="s">
        <v>56</v>
      </c>
      <c r="B11" s="14" t="s">
        <v>31</v>
      </c>
      <c r="C11" s="14" t="s">
        <v>30</v>
      </c>
      <c r="D11" s="14" t="s">
        <v>33</v>
      </c>
      <c r="E11" s="15" t="s">
        <v>61</v>
      </c>
      <c r="F11" s="16">
        <v>2229013</v>
      </c>
      <c r="G11" s="16">
        <v>0.14000000000000001</v>
      </c>
      <c r="H11" s="16">
        <f t="shared" si="0"/>
        <v>0</v>
      </c>
      <c r="I11" s="17">
        <v>2340</v>
      </c>
      <c r="J11" s="18">
        <f t="shared" si="1"/>
        <v>175.5</v>
      </c>
      <c r="K11" s="18">
        <f t="shared" si="2"/>
        <v>86.58</v>
      </c>
      <c r="L11" s="18">
        <f t="shared" si="3"/>
        <v>2077.92</v>
      </c>
      <c r="M11" s="19"/>
      <c r="O11" s="10"/>
      <c r="P11" s="10"/>
      <c r="Q11" s="12"/>
    </row>
    <row r="12" spans="1:17" ht="15">
      <c r="A12" s="14" t="s">
        <v>2</v>
      </c>
      <c r="B12" s="14" t="s">
        <v>31</v>
      </c>
      <c r="C12" s="14" t="s">
        <v>32</v>
      </c>
      <c r="D12" s="14" t="s">
        <v>33</v>
      </c>
      <c r="E12" s="15" t="s">
        <v>61</v>
      </c>
      <c r="F12" s="16">
        <v>1881713</v>
      </c>
      <c r="G12" s="16">
        <v>0.14699999999999999</v>
      </c>
      <c r="H12" s="16">
        <f t="shared" si="0"/>
        <v>0</v>
      </c>
      <c r="I12" s="17">
        <v>2214</v>
      </c>
      <c r="J12" s="18">
        <f t="shared" si="1"/>
        <v>166.04999999999998</v>
      </c>
      <c r="K12" s="18">
        <f t="shared" si="2"/>
        <v>81.918000000000006</v>
      </c>
      <c r="L12" s="18">
        <f t="shared" si="3"/>
        <v>1966.0320000000002</v>
      </c>
      <c r="M12" s="19"/>
      <c r="O12" s="10"/>
      <c r="P12" s="10"/>
      <c r="Q12" s="12"/>
    </row>
    <row r="13" spans="1:17" ht="15">
      <c r="A13" s="14" t="s">
        <v>28</v>
      </c>
      <c r="B13" s="14" t="s">
        <v>29</v>
      </c>
      <c r="C13" s="14" t="s">
        <v>30</v>
      </c>
      <c r="D13" s="14" t="s">
        <v>33</v>
      </c>
      <c r="E13" s="15" t="s">
        <v>61</v>
      </c>
      <c r="F13" s="16">
        <v>2228713</v>
      </c>
      <c r="G13" s="16">
        <v>0.16500000000000001</v>
      </c>
      <c r="H13" s="16">
        <f t="shared" si="0"/>
        <v>0</v>
      </c>
      <c r="I13" s="17">
        <v>2618</v>
      </c>
      <c r="J13" s="18">
        <f t="shared" si="1"/>
        <v>196.35</v>
      </c>
      <c r="K13" s="18">
        <f t="shared" si="2"/>
        <v>96.866</v>
      </c>
      <c r="L13" s="18">
        <f t="shared" si="3"/>
        <v>2324.7840000000001</v>
      </c>
      <c r="M13" s="19"/>
      <c r="O13" s="10"/>
      <c r="P13" s="10"/>
      <c r="Q13" s="12"/>
    </row>
    <row r="14" spans="1:17" ht="15">
      <c r="A14" s="14" t="s">
        <v>12</v>
      </c>
      <c r="B14" s="14" t="s">
        <v>37</v>
      </c>
      <c r="C14" s="14" t="s">
        <v>13</v>
      </c>
      <c r="D14" s="14" t="s">
        <v>33</v>
      </c>
      <c r="E14" s="15" t="s">
        <v>61</v>
      </c>
      <c r="F14" s="16">
        <v>2146003</v>
      </c>
      <c r="G14" s="16">
        <v>0.27300000000000002</v>
      </c>
      <c r="H14" s="16">
        <f t="shared" si="0"/>
        <v>0</v>
      </c>
      <c r="I14" s="17">
        <v>3574</v>
      </c>
      <c r="J14" s="18">
        <f t="shared" si="1"/>
        <v>268.05</v>
      </c>
      <c r="K14" s="18">
        <f t="shared" si="2"/>
        <v>132.238</v>
      </c>
      <c r="L14" s="18">
        <f t="shared" si="3"/>
        <v>3173.712</v>
      </c>
      <c r="M14" s="19"/>
      <c r="O14" s="10"/>
      <c r="P14" s="10"/>
      <c r="Q14" s="12"/>
    </row>
    <row r="15" spans="1:17" ht="15">
      <c r="A15" s="14" t="s">
        <v>14</v>
      </c>
      <c r="B15" s="14" t="s">
        <v>37</v>
      </c>
      <c r="C15" s="14" t="s">
        <v>13</v>
      </c>
      <c r="D15" s="14" t="s">
        <v>33</v>
      </c>
      <c r="E15" s="15" t="s">
        <v>61</v>
      </c>
      <c r="F15" s="16">
        <v>2144823</v>
      </c>
      <c r="G15" s="16">
        <v>0.26900000000000002</v>
      </c>
      <c r="H15" s="16">
        <f t="shared" si="0"/>
        <v>0</v>
      </c>
      <c r="I15" s="17">
        <v>3890</v>
      </c>
      <c r="J15" s="18">
        <f t="shared" si="1"/>
        <v>291.75</v>
      </c>
      <c r="K15" s="18">
        <f t="shared" si="2"/>
        <v>143.93</v>
      </c>
      <c r="L15" s="18">
        <f t="shared" si="3"/>
        <v>3454.32</v>
      </c>
      <c r="M15" s="19"/>
      <c r="O15" s="10"/>
      <c r="P15" s="10"/>
      <c r="Q15" s="12"/>
    </row>
    <row r="16" spans="1:17" ht="15">
      <c r="A16" s="14"/>
      <c r="B16" s="14"/>
      <c r="C16" s="14"/>
      <c r="D16" s="14"/>
      <c r="E16" s="15"/>
      <c r="F16" s="16"/>
      <c r="G16" s="16"/>
      <c r="H16" s="16"/>
      <c r="I16" s="17"/>
      <c r="J16" s="18"/>
      <c r="K16" s="18"/>
      <c r="L16" s="18"/>
      <c r="M16" s="19"/>
      <c r="O16" s="10"/>
      <c r="P16" s="10"/>
      <c r="Q16" s="12"/>
    </row>
    <row r="17" spans="1:17" ht="15">
      <c r="A17" s="14" t="s">
        <v>3</v>
      </c>
      <c r="B17" s="14" t="s">
        <v>38</v>
      </c>
      <c r="C17" s="14" t="s">
        <v>19</v>
      </c>
      <c r="D17" s="14" t="s">
        <v>47</v>
      </c>
      <c r="E17" s="15" t="s">
        <v>61</v>
      </c>
      <c r="F17" s="16">
        <v>2261693</v>
      </c>
      <c r="G17" s="16">
        <v>0.25</v>
      </c>
      <c r="H17" s="16">
        <f t="shared" si="0"/>
        <v>0</v>
      </c>
      <c r="I17" s="17">
        <v>3163</v>
      </c>
      <c r="J17" s="18">
        <f t="shared" si="1"/>
        <v>237.22499999999999</v>
      </c>
      <c r="K17" s="18">
        <f t="shared" si="2"/>
        <v>117.03100000000001</v>
      </c>
      <c r="L17" s="18">
        <f t="shared" si="3"/>
        <v>2808.7440000000001</v>
      </c>
      <c r="M17" s="19"/>
      <c r="O17" s="10"/>
      <c r="P17" s="10"/>
      <c r="Q17" s="12"/>
    </row>
    <row r="18" spans="1:17" ht="15">
      <c r="A18" s="14" t="s">
        <v>3</v>
      </c>
      <c r="B18" s="14" t="s">
        <v>24</v>
      </c>
      <c r="C18" s="14" t="s">
        <v>17</v>
      </c>
      <c r="D18" s="14" t="s">
        <v>46</v>
      </c>
      <c r="E18" s="15" t="s">
        <v>61</v>
      </c>
      <c r="F18" s="16">
        <v>2219233</v>
      </c>
      <c r="G18" s="16">
        <v>0.25</v>
      </c>
      <c r="H18" s="16">
        <f t="shared" si="0"/>
        <v>0</v>
      </c>
      <c r="I18" s="17">
        <v>3068</v>
      </c>
      <c r="J18" s="18">
        <f t="shared" si="1"/>
        <v>230.1</v>
      </c>
      <c r="K18" s="18">
        <f t="shared" si="2"/>
        <v>113.51600000000001</v>
      </c>
      <c r="L18" s="18">
        <f t="shared" si="3"/>
        <v>2724.384</v>
      </c>
      <c r="M18" s="19"/>
      <c r="O18" s="10"/>
      <c r="P18" s="10"/>
      <c r="Q18" s="12"/>
    </row>
    <row r="19" spans="1:17" ht="15">
      <c r="A19" s="14" t="s">
        <v>3</v>
      </c>
      <c r="B19" s="14" t="s">
        <v>27</v>
      </c>
      <c r="C19" s="14" t="s">
        <v>15</v>
      </c>
      <c r="D19" s="14" t="s">
        <v>48</v>
      </c>
      <c r="E19" s="15" t="s">
        <v>61</v>
      </c>
      <c r="F19" s="16">
        <v>1828113</v>
      </c>
      <c r="G19" s="16">
        <v>0.29099999999999998</v>
      </c>
      <c r="H19" s="16">
        <f t="shared" si="0"/>
        <v>0</v>
      </c>
      <c r="I19" s="17">
        <v>3163</v>
      </c>
      <c r="J19" s="18">
        <f t="shared" si="1"/>
        <v>237.22499999999999</v>
      </c>
      <c r="K19" s="18">
        <f t="shared" si="2"/>
        <v>117.03100000000001</v>
      </c>
      <c r="L19" s="18">
        <f t="shared" si="3"/>
        <v>2808.7440000000001</v>
      </c>
      <c r="M19" s="19"/>
      <c r="O19" s="10"/>
      <c r="P19" s="10"/>
      <c r="Q19" s="12"/>
    </row>
    <row r="20" spans="1:17" ht="15">
      <c r="A20" s="14" t="s">
        <v>3</v>
      </c>
      <c r="B20" s="14" t="s">
        <v>24</v>
      </c>
      <c r="C20" s="14" t="s">
        <v>18</v>
      </c>
      <c r="D20" s="14" t="s">
        <v>49</v>
      </c>
      <c r="E20" s="15" t="s">
        <v>61</v>
      </c>
      <c r="F20" s="16">
        <v>2227763</v>
      </c>
      <c r="G20" s="16">
        <v>0.253</v>
      </c>
      <c r="H20" s="16">
        <f t="shared" si="0"/>
        <v>0</v>
      </c>
      <c r="I20" s="17">
        <v>3068</v>
      </c>
      <c r="J20" s="18">
        <f t="shared" si="1"/>
        <v>230.1</v>
      </c>
      <c r="K20" s="18">
        <f t="shared" si="2"/>
        <v>113.51600000000001</v>
      </c>
      <c r="L20" s="18">
        <f t="shared" si="3"/>
        <v>2724.384</v>
      </c>
      <c r="M20" s="19"/>
      <c r="O20" s="10"/>
      <c r="P20" s="10"/>
      <c r="Q20" s="12"/>
    </row>
    <row r="21" spans="1:17" ht="15">
      <c r="A21" s="14"/>
      <c r="B21" s="14"/>
      <c r="C21" s="14"/>
      <c r="D21" s="14"/>
      <c r="E21" s="15"/>
      <c r="F21" s="16"/>
      <c r="G21" s="16"/>
      <c r="H21" s="16"/>
      <c r="I21" s="17"/>
      <c r="J21" s="18"/>
      <c r="K21" s="18"/>
      <c r="L21" s="18"/>
      <c r="M21" s="19"/>
      <c r="O21" s="10"/>
      <c r="P21" s="10"/>
      <c r="Q21" s="12"/>
    </row>
    <row r="22" spans="1:17" ht="15">
      <c r="A22" s="14" t="s">
        <v>4</v>
      </c>
      <c r="B22" s="14" t="s">
        <v>35</v>
      </c>
      <c r="C22" s="14" t="s">
        <v>19</v>
      </c>
      <c r="D22" s="14" t="s">
        <v>50</v>
      </c>
      <c r="E22" s="15" t="s">
        <v>61</v>
      </c>
      <c r="F22" s="16">
        <v>2234333</v>
      </c>
      <c r="G22" s="16">
        <v>0.27400000000000002</v>
      </c>
      <c r="H22" s="16">
        <f t="shared" si="0"/>
        <v>0</v>
      </c>
      <c r="I22" s="17">
        <v>3352</v>
      </c>
      <c r="J22" s="18">
        <f t="shared" si="1"/>
        <v>251.39999999999998</v>
      </c>
      <c r="K22" s="18">
        <f t="shared" si="2"/>
        <v>124.024</v>
      </c>
      <c r="L22" s="18">
        <f t="shared" si="3"/>
        <v>2976.576</v>
      </c>
      <c r="M22" s="19"/>
      <c r="O22" s="10"/>
      <c r="P22" s="10"/>
      <c r="Q22" s="12"/>
    </row>
    <row r="23" spans="1:17" ht="15">
      <c r="A23" s="14" t="s">
        <v>4</v>
      </c>
      <c r="B23" s="14" t="s">
        <v>23</v>
      </c>
      <c r="C23" s="14" t="s">
        <v>17</v>
      </c>
      <c r="D23" s="14" t="s">
        <v>51</v>
      </c>
      <c r="E23" s="15" t="s">
        <v>61</v>
      </c>
      <c r="F23" s="16">
        <v>2204723</v>
      </c>
      <c r="G23" s="16">
        <v>0.27900000000000003</v>
      </c>
      <c r="H23" s="16">
        <f t="shared" si="0"/>
        <v>0</v>
      </c>
      <c r="I23" s="17">
        <v>3352</v>
      </c>
      <c r="J23" s="18">
        <f t="shared" si="1"/>
        <v>251.39999999999998</v>
      </c>
      <c r="K23" s="18">
        <f t="shared" si="2"/>
        <v>124.024</v>
      </c>
      <c r="L23" s="18">
        <f t="shared" si="3"/>
        <v>2976.576</v>
      </c>
      <c r="M23" s="19"/>
      <c r="O23" s="10"/>
      <c r="P23" s="10"/>
      <c r="Q23" s="12"/>
    </row>
    <row r="24" spans="1:17" ht="15">
      <c r="A24" s="14" t="s">
        <v>4</v>
      </c>
      <c r="B24" s="14" t="s">
        <v>38</v>
      </c>
      <c r="C24" s="14" t="s">
        <v>15</v>
      </c>
      <c r="D24" s="14" t="s">
        <v>52</v>
      </c>
      <c r="E24" s="15" t="s">
        <v>61</v>
      </c>
      <c r="F24" s="16">
        <v>1828213</v>
      </c>
      <c r="G24" s="16">
        <v>0.29099999999999998</v>
      </c>
      <c r="H24" s="16">
        <f t="shared" si="0"/>
        <v>0</v>
      </c>
      <c r="I24" s="17">
        <v>3352</v>
      </c>
      <c r="J24" s="18">
        <f t="shared" si="1"/>
        <v>251.39999999999998</v>
      </c>
      <c r="K24" s="18">
        <f t="shared" si="2"/>
        <v>124.024</v>
      </c>
      <c r="L24" s="18">
        <f t="shared" si="3"/>
        <v>2976.576</v>
      </c>
      <c r="M24" s="19"/>
      <c r="O24" s="10"/>
      <c r="P24" s="10"/>
      <c r="Q24" s="12"/>
    </row>
    <row r="25" spans="1:17" ht="15">
      <c r="A25" s="14" t="s">
        <v>4</v>
      </c>
      <c r="B25" s="14" t="s">
        <v>23</v>
      </c>
      <c r="C25" s="14" t="s">
        <v>18</v>
      </c>
      <c r="D25" s="14" t="s">
        <v>49</v>
      </c>
      <c r="E25" s="15" t="s">
        <v>61</v>
      </c>
      <c r="F25" s="16">
        <v>2204943</v>
      </c>
      <c r="G25" s="16">
        <v>0.28199999999999997</v>
      </c>
      <c r="H25" s="16">
        <f t="shared" si="0"/>
        <v>0</v>
      </c>
      <c r="I25" s="17">
        <v>3352</v>
      </c>
      <c r="J25" s="18">
        <f t="shared" si="1"/>
        <v>251.39999999999998</v>
      </c>
      <c r="K25" s="18">
        <f t="shared" si="2"/>
        <v>124.024</v>
      </c>
      <c r="L25" s="18">
        <f t="shared" si="3"/>
        <v>2976.576</v>
      </c>
      <c r="M25" s="19"/>
      <c r="O25" s="10"/>
      <c r="P25" s="10"/>
      <c r="Q25" s="12"/>
    </row>
    <row r="26" spans="1:17" ht="15">
      <c r="A26" s="14" t="s">
        <v>4</v>
      </c>
      <c r="B26" s="14" t="s">
        <v>35</v>
      </c>
      <c r="C26" s="14" t="s">
        <v>53</v>
      </c>
      <c r="D26" s="14" t="s">
        <v>74</v>
      </c>
      <c r="E26" s="15" t="s">
        <v>61</v>
      </c>
      <c r="F26" s="16">
        <v>2261583</v>
      </c>
      <c r="G26" s="16">
        <v>0.29099999999999998</v>
      </c>
      <c r="H26" s="16">
        <f t="shared" si="0"/>
        <v>0</v>
      </c>
      <c r="I26" s="17">
        <v>3487</v>
      </c>
      <c r="J26" s="18">
        <f t="shared" si="1"/>
        <v>261.52499999999998</v>
      </c>
      <c r="K26" s="18">
        <f t="shared" si="2"/>
        <v>129.01900000000001</v>
      </c>
      <c r="L26" s="18">
        <f t="shared" si="3"/>
        <v>3096.4560000000001</v>
      </c>
      <c r="M26" s="19"/>
      <c r="O26" s="10"/>
      <c r="P26" s="10"/>
      <c r="Q26" s="12"/>
    </row>
    <row r="27" spans="1:17" ht="15">
      <c r="A27" s="14"/>
      <c r="B27" s="14"/>
      <c r="C27" s="14"/>
      <c r="D27" s="14"/>
      <c r="E27" s="15"/>
      <c r="F27" s="16"/>
      <c r="G27" s="16"/>
      <c r="H27" s="16"/>
      <c r="I27" s="17"/>
      <c r="J27" s="18"/>
      <c r="K27" s="18"/>
      <c r="L27" s="18"/>
      <c r="M27" s="19"/>
      <c r="O27" s="10"/>
      <c r="P27" s="10"/>
      <c r="Q27" s="12"/>
    </row>
    <row r="28" spans="1:17" ht="15">
      <c r="A28" s="14" t="s">
        <v>5</v>
      </c>
      <c r="B28" s="14" t="s">
        <v>25</v>
      </c>
      <c r="C28" s="14" t="s">
        <v>11</v>
      </c>
      <c r="D28" s="14" t="s">
        <v>49</v>
      </c>
      <c r="E28" s="15" t="s">
        <v>61</v>
      </c>
      <c r="F28" s="16">
        <v>1670013</v>
      </c>
      <c r="G28" s="16">
        <v>0.20899999999999999</v>
      </c>
      <c r="H28" s="16">
        <f t="shared" si="0"/>
        <v>0</v>
      </c>
      <c r="I28" s="17">
        <v>2720</v>
      </c>
      <c r="J28" s="18">
        <f t="shared" si="1"/>
        <v>204</v>
      </c>
      <c r="K28" s="18">
        <f t="shared" si="2"/>
        <v>100.64</v>
      </c>
      <c r="L28" s="18">
        <f t="shared" si="3"/>
        <v>2415.36</v>
      </c>
      <c r="M28" s="19"/>
      <c r="O28" s="10"/>
      <c r="P28" s="10"/>
      <c r="Q28" s="12"/>
    </row>
    <row r="29" spans="1:17" ht="15">
      <c r="A29" s="14" t="s">
        <v>54</v>
      </c>
      <c r="B29" s="14" t="s">
        <v>27</v>
      </c>
      <c r="C29" s="14" t="s">
        <v>11</v>
      </c>
      <c r="D29" s="14" t="s">
        <v>49</v>
      </c>
      <c r="E29" s="15" t="s">
        <v>61</v>
      </c>
      <c r="F29" s="16">
        <v>1627813</v>
      </c>
      <c r="G29" s="16">
        <v>0.24399999999999999</v>
      </c>
      <c r="H29" s="16">
        <f t="shared" si="0"/>
        <v>0</v>
      </c>
      <c r="I29" s="17">
        <v>3068</v>
      </c>
      <c r="J29" s="18">
        <f t="shared" si="1"/>
        <v>230.1</v>
      </c>
      <c r="K29" s="18">
        <f t="shared" si="2"/>
        <v>113.51600000000001</v>
      </c>
      <c r="L29" s="18">
        <f t="shared" si="3"/>
        <v>2724.384</v>
      </c>
      <c r="M29" s="19"/>
      <c r="O29" s="10"/>
      <c r="P29" s="10"/>
      <c r="Q29" s="12"/>
    </row>
    <row r="30" spans="1:17" ht="15">
      <c r="A30" s="14"/>
      <c r="B30" s="14"/>
      <c r="C30" s="14"/>
      <c r="D30" s="14"/>
      <c r="E30" s="15"/>
      <c r="F30" s="16"/>
      <c r="G30" s="16"/>
      <c r="H30" s="16"/>
      <c r="I30" s="17"/>
      <c r="J30" s="18"/>
      <c r="K30" s="18"/>
      <c r="L30" s="18"/>
      <c r="M30" s="19"/>
      <c r="O30" s="10"/>
      <c r="P30" s="10"/>
      <c r="Q30" s="12"/>
    </row>
    <row r="31" spans="1:17" ht="15">
      <c r="A31" s="14" t="s">
        <v>6</v>
      </c>
      <c r="B31" s="14" t="s">
        <v>22</v>
      </c>
      <c r="C31" s="14" t="s">
        <v>19</v>
      </c>
      <c r="D31" s="14" t="s">
        <v>50</v>
      </c>
      <c r="E31" s="15" t="s">
        <v>61</v>
      </c>
      <c r="F31" s="16">
        <v>2234353</v>
      </c>
      <c r="G31" s="16">
        <v>0.248</v>
      </c>
      <c r="H31" s="16">
        <f t="shared" si="0"/>
        <v>0</v>
      </c>
      <c r="I31" s="17">
        <v>3289</v>
      </c>
      <c r="J31" s="18">
        <f t="shared" si="1"/>
        <v>246.67499999999998</v>
      </c>
      <c r="K31" s="18">
        <f t="shared" si="2"/>
        <v>121.693</v>
      </c>
      <c r="L31" s="18">
        <f t="shared" si="3"/>
        <v>2920.6319999999996</v>
      </c>
      <c r="M31" s="19"/>
      <c r="O31" s="10"/>
      <c r="P31" s="10"/>
      <c r="Q31" s="12"/>
    </row>
    <row r="32" spans="1:17" ht="15">
      <c r="A32" s="14" t="s">
        <v>6</v>
      </c>
      <c r="B32" s="14" t="s">
        <v>22</v>
      </c>
      <c r="C32" s="14" t="s">
        <v>17</v>
      </c>
      <c r="D32" s="14" t="s">
        <v>51</v>
      </c>
      <c r="E32" s="15" t="s">
        <v>61</v>
      </c>
      <c r="F32" s="16">
        <v>2218903</v>
      </c>
      <c r="G32" s="16">
        <v>0.246</v>
      </c>
      <c r="H32" s="16">
        <f t="shared" si="0"/>
        <v>0</v>
      </c>
      <c r="I32" s="17">
        <v>3352</v>
      </c>
      <c r="J32" s="18">
        <f t="shared" si="1"/>
        <v>251.39999999999998</v>
      </c>
      <c r="K32" s="18">
        <f t="shared" si="2"/>
        <v>124.024</v>
      </c>
      <c r="L32" s="18">
        <f t="shared" si="3"/>
        <v>2976.576</v>
      </c>
      <c r="M32" s="19"/>
      <c r="O32" s="10"/>
      <c r="P32" s="10"/>
      <c r="Q32" s="12"/>
    </row>
    <row r="33" spans="1:17" ht="15">
      <c r="A33" s="14" t="s">
        <v>6</v>
      </c>
      <c r="B33" s="14" t="s">
        <v>22</v>
      </c>
      <c r="C33" s="14" t="s">
        <v>15</v>
      </c>
      <c r="D33" s="14" t="s">
        <v>52</v>
      </c>
      <c r="E33" s="15" t="s">
        <v>61</v>
      </c>
      <c r="F33" s="16">
        <v>2172113</v>
      </c>
      <c r="G33" s="16">
        <v>0.25</v>
      </c>
      <c r="H33" s="16">
        <f t="shared" si="0"/>
        <v>0</v>
      </c>
      <c r="I33" s="17">
        <v>3289</v>
      </c>
      <c r="J33" s="18">
        <f t="shared" si="1"/>
        <v>246.67499999999998</v>
      </c>
      <c r="K33" s="18">
        <f t="shared" si="2"/>
        <v>121.693</v>
      </c>
      <c r="L33" s="18">
        <f t="shared" si="3"/>
        <v>2920.6319999999996</v>
      </c>
      <c r="M33" s="19"/>
      <c r="O33" s="10"/>
      <c r="P33" s="10"/>
      <c r="Q33" s="12"/>
    </row>
    <row r="34" spans="1:17" ht="15">
      <c r="A34" s="14" t="s">
        <v>6</v>
      </c>
      <c r="B34" s="14" t="s">
        <v>22</v>
      </c>
      <c r="C34" s="14" t="s">
        <v>18</v>
      </c>
      <c r="D34" s="14" t="s">
        <v>49</v>
      </c>
      <c r="E34" s="15" t="s">
        <v>61</v>
      </c>
      <c r="F34" s="16">
        <v>2227653</v>
      </c>
      <c r="G34" s="16">
        <v>0.25</v>
      </c>
      <c r="H34" s="16">
        <f t="shared" si="0"/>
        <v>0</v>
      </c>
      <c r="I34" s="17">
        <v>3289</v>
      </c>
      <c r="J34" s="18">
        <f t="shared" si="1"/>
        <v>246.67499999999998</v>
      </c>
      <c r="K34" s="18">
        <f t="shared" si="2"/>
        <v>121.693</v>
      </c>
      <c r="L34" s="18">
        <f t="shared" si="3"/>
        <v>2920.6319999999996</v>
      </c>
      <c r="M34" s="19"/>
      <c r="O34" s="10"/>
      <c r="P34" s="10"/>
      <c r="Q34" s="12"/>
    </row>
    <row r="35" spans="1:17" ht="15">
      <c r="A35" s="14"/>
      <c r="B35" s="14"/>
      <c r="C35" s="14"/>
      <c r="D35" s="14"/>
      <c r="E35" s="15"/>
      <c r="F35" s="16"/>
      <c r="G35" s="16"/>
      <c r="H35" s="16"/>
      <c r="I35" s="17"/>
      <c r="J35" s="18"/>
      <c r="K35" s="18"/>
      <c r="L35" s="18"/>
      <c r="M35" s="19"/>
      <c r="O35" s="10"/>
      <c r="P35" s="10"/>
      <c r="Q35" s="12"/>
    </row>
    <row r="36" spans="1:17" ht="15">
      <c r="A36" s="14" t="s">
        <v>7</v>
      </c>
      <c r="B36" s="14" t="s">
        <v>36</v>
      </c>
      <c r="C36" s="14" t="s">
        <v>19</v>
      </c>
      <c r="D36" s="14" t="s">
        <v>55</v>
      </c>
      <c r="E36" s="15" t="s">
        <v>61</v>
      </c>
      <c r="F36" s="16">
        <v>2234293</v>
      </c>
      <c r="G36" s="16">
        <v>0.33400000000000002</v>
      </c>
      <c r="H36" s="16">
        <f t="shared" si="0"/>
        <v>0</v>
      </c>
      <c r="I36" s="17">
        <v>3352</v>
      </c>
      <c r="J36" s="18">
        <f t="shared" si="1"/>
        <v>251.39999999999998</v>
      </c>
      <c r="K36" s="18">
        <f t="shared" si="2"/>
        <v>124.024</v>
      </c>
      <c r="L36" s="18">
        <f t="shared" si="3"/>
        <v>2976.576</v>
      </c>
      <c r="M36" s="19"/>
      <c r="O36" s="10"/>
      <c r="P36" s="10"/>
      <c r="Q36" s="12"/>
    </row>
    <row r="37" spans="1:17" ht="15">
      <c r="A37" s="14" t="s">
        <v>7</v>
      </c>
      <c r="B37" s="14" t="s">
        <v>58</v>
      </c>
      <c r="C37" s="14" t="s">
        <v>59</v>
      </c>
      <c r="D37" s="14" t="s">
        <v>60</v>
      </c>
      <c r="E37" s="15" t="s">
        <v>61</v>
      </c>
      <c r="F37" s="16">
        <v>2116463</v>
      </c>
      <c r="G37" s="16">
        <v>3.5700000000000003E-2</v>
      </c>
      <c r="H37" s="16">
        <f t="shared" si="0"/>
        <v>0</v>
      </c>
      <c r="I37" s="17">
        <v>3416</v>
      </c>
      <c r="J37" s="18">
        <f t="shared" si="1"/>
        <v>256.2</v>
      </c>
      <c r="K37" s="18">
        <f t="shared" si="2"/>
        <v>126.39200000000001</v>
      </c>
      <c r="L37" s="18">
        <f t="shared" si="3"/>
        <v>3033.4080000000004</v>
      </c>
      <c r="M37" s="19"/>
      <c r="O37" s="10"/>
      <c r="P37" s="10"/>
      <c r="Q37" s="12"/>
    </row>
    <row r="38" spans="1:17" ht="15">
      <c r="A38" s="14"/>
      <c r="B38" s="14"/>
      <c r="C38" s="14"/>
      <c r="D38" s="14"/>
      <c r="E38" s="15"/>
      <c r="F38" s="16"/>
      <c r="G38" s="16"/>
      <c r="H38" s="16"/>
      <c r="I38" s="17"/>
      <c r="J38" s="18"/>
      <c r="K38" s="18"/>
      <c r="L38" s="18"/>
      <c r="M38" s="19"/>
      <c r="O38" s="10"/>
      <c r="P38" s="10"/>
      <c r="Q38" s="12"/>
    </row>
    <row r="39" spans="1:17" ht="15">
      <c r="A39" s="14" t="s">
        <v>10</v>
      </c>
      <c r="B39" s="14" t="s">
        <v>26</v>
      </c>
      <c r="C39" s="14" t="s">
        <v>16</v>
      </c>
      <c r="D39" s="14" t="s">
        <v>49</v>
      </c>
      <c r="E39" s="15" t="s">
        <v>61</v>
      </c>
      <c r="F39" s="16">
        <v>2144403</v>
      </c>
      <c r="G39" s="16">
        <v>0.19</v>
      </c>
      <c r="H39" s="16">
        <f t="shared" si="0"/>
        <v>0</v>
      </c>
      <c r="I39" s="17">
        <v>3036</v>
      </c>
      <c r="J39" s="18">
        <f t="shared" si="1"/>
        <v>227.7</v>
      </c>
      <c r="K39" s="18">
        <f t="shared" si="2"/>
        <v>112.33200000000001</v>
      </c>
      <c r="L39" s="18">
        <f t="shared" si="3"/>
        <v>2695.9680000000003</v>
      </c>
      <c r="M39" s="19"/>
      <c r="O39" s="10"/>
      <c r="P39" s="10"/>
      <c r="Q39" s="12"/>
    </row>
    <row r="40" spans="1:17" ht="15">
      <c r="A40" s="14"/>
      <c r="B40" s="14"/>
      <c r="C40" s="14"/>
      <c r="D40" s="14"/>
      <c r="E40" s="15"/>
      <c r="F40" s="16"/>
      <c r="G40" s="16"/>
      <c r="H40" s="16"/>
      <c r="I40" s="17"/>
      <c r="J40" s="18"/>
      <c r="K40" s="18"/>
      <c r="L40" s="18"/>
      <c r="M40" s="19"/>
      <c r="O40" s="10"/>
      <c r="P40" s="10"/>
      <c r="Q40" s="12"/>
    </row>
    <row r="41" spans="1:17" ht="15">
      <c r="A41" s="14" t="s">
        <v>9</v>
      </c>
      <c r="B41" s="14" t="s">
        <v>22</v>
      </c>
      <c r="C41" s="14" t="s">
        <v>17</v>
      </c>
      <c r="D41" s="14" t="s">
        <v>51</v>
      </c>
      <c r="E41" s="15" t="s">
        <v>61</v>
      </c>
      <c r="F41" s="16">
        <v>2259173</v>
      </c>
      <c r="G41" s="16">
        <v>0.22</v>
      </c>
      <c r="H41" s="16">
        <f t="shared" si="0"/>
        <v>0</v>
      </c>
      <c r="I41" s="17">
        <v>3546</v>
      </c>
      <c r="J41" s="18">
        <f t="shared" si="1"/>
        <v>265.95</v>
      </c>
      <c r="K41" s="18">
        <f t="shared" si="2"/>
        <v>131.202</v>
      </c>
      <c r="L41" s="18">
        <f t="shared" si="3"/>
        <v>3148.848</v>
      </c>
      <c r="M41" s="19"/>
      <c r="O41" s="10"/>
      <c r="P41" s="10"/>
      <c r="Q41" s="12"/>
    </row>
    <row r="42" spans="1:17" ht="15">
      <c r="A42" s="14" t="s">
        <v>9</v>
      </c>
      <c r="B42" s="14" t="s">
        <v>22</v>
      </c>
      <c r="C42" s="14" t="s">
        <v>73</v>
      </c>
      <c r="D42" s="14" t="s">
        <v>49</v>
      </c>
      <c r="E42" s="15" t="s">
        <v>61</v>
      </c>
      <c r="F42" s="16">
        <v>2289843</v>
      </c>
      <c r="G42" s="16">
        <v>0.222</v>
      </c>
      <c r="H42" s="16">
        <f t="shared" si="0"/>
        <v>0</v>
      </c>
      <c r="I42" s="17">
        <v>3546</v>
      </c>
      <c r="J42" s="18">
        <f t="shared" si="1"/>
        <v>265.95</v>
      </c>
      <c r="K42" s="18">
        <f t="shared" si="2"/>
        <v>131.202</v>
      </c>
      <c r="L42" s="18">
        <f t="shared" si="3"/>
        <v>3148.848</v>
      </c>
      <c r="M42" s="19"/>
      <c r="O42" s="10"/>
      <c r="P42" s="10"/>
      <c r="Q42" s="12"/>
    </row>
    <row r="43" spans="1:17" ht="15">
      <c r="A43" s="14"/>
      <c r="B43" s="14"/>
      <c r="C43" s="14"/>
      <c r="D43" s="14"/>
      <c r="E43" s="15"/>
      <c r="F43" s="16"/>
      <c r="G43" s="16"/>
      <c r="H43" s="16"/>
      <c r="I43" s="17"/>
      <c r="J43" s="18"/>
      <c r="K43" s="18"/>
      <c r="L43" s="18"/>
      <c r="M43" s="19"/>
      <c r="O43" s="10"/>
      <c r="P43" s="10"/>
      <c r="Q43" s="12"/>
    </row>
    <row r="44" spans="1:17" ht="15">
      <c r="A44" s="14" t="s">
        <v>8</v>
      </c>
      <c r="B44" s="14" t="s">
        <v>37</v>
      </c>
      <c r="C44" s="14" t="s">
        <v>19</v>
      </c>
      <c r="D44" s="14" t="s">
        <v>55</v>
      </c>
      <c r="E44" s="15" t="s">
        <v>61</v>
      </c>
      <c r="F44" s="16">
        <v>2234313</v>
      </c>
      <c r="G44" s="16">
        <v>0.33</v>
      </c>
      <c r="H44" s="16">
        <f t="shared" si="0"/>
        <v>0</v>
      </c>
      <c r="I44" s="17">
        <v>3669</v>
      </c>
      <c r="J44" s="18">
        <f t="shared" si="1"/>
        <v>275.17500000000001</v>
      </c>
      <c r="K44" s="18">
        <f t="shared" si="2"/>
        <v>135.75299999999999</v>
      </c>
      <c r="L44" s="18">
        <f t="shared" si="3"/>
        <v>3258.0719999999997</v>
      </c>
      <c r="M44" s="19"/>
      <c r="O44" s="10"/>
      <c r="P44" s="10"/>
      <c r="Q44" s="12"/>
    </row>
    <row r="45" spans="1:17" ht="15">
      <c r="A45" s="19"/>
      <c r="B45" s="16"/>
      <c r="C45" s="16"/>
      <c r="D45" s="16"/>
      <c r="E45" s="16"/>
      <c r="F45" s="16"/>
      <c r="G45" s="16"/>
      <c r="H45" s="15">
        <f>SUM(H7:H44)</f>
        <v>0</v>
      </c>
      <c r="I45" s="15"/>
      <c r="J45" s="15"/>
      <c r="K45" s="15"/>
      <c r="L45" s="15"/>
      <c r="M45" s="15">
        <f>SUM(M7:M44)</f>
        <v>0</v>
      </c>
      <c r="Q45" s="13"/>
    </row>
    <row r="46" spans="1:17" ht="19.5" customHeight="1">
      <c r="A46" s="4" t="s">
        <v>20</v>
      </c>
      <c r="B46" s="4"/>
      <c r="C46" s="3"/>
      <c r="D46" s="3"/>
      <c r="E46" s="3"/>
      <c r="F46" s="1"/>
      <c r="G46" s="1"/>
      <c r="H46" s="1"/>
      <c r="I46" s="3"/>
    </row>
    <row r="47" spans="1:17" ht="13.9">
      <c r="A47" s="4" t="s">
        <v>21</v>
      </c>
      <c r="B47" s="4"/>
      <c r="C47" s="3"/>
      <c r="D47" s="3"/>
      <c r="E47" s="3"/>
      <c r="F47" s="1"/>
      <c r="G47" s="1"/>
      <c r="H47" s="1"/>
      <c r="I47" s="3"/>
    </row>
    <row r="48" spans="1:17" ht="17.649999999999999">
      <c r="A48" s="11" t="s">
        <v>71</v>
      </c>
      <c r="B48" s="2"/>
    </row>
    <row r="51" spans="1:9" ht="17.25">
      <c r="A51" s="31"/>
      <c r="B51" s="31"/>
      <c r="C51" s="31"/>
      <c r="D51" s="6"/>
      <c r="E51" s="6"/>
      <c r="F51" s="7"/>
      <c r="G51" s="7"/>
      <c r="H51" s="7"/>
      <c r="I51" s="6"/>
    </row>
    <row r="53" spans="1:9" ht="17.25">
      <c r="A53" s="31"/>
      <c r="B53" s="31"/>
      <c r="C53" s="31"/>
      <c r="D53" s="31"/>
      <c r="E53" s="31"/>
      <c r="F53" s="31"/>
      <c r="G53" s="31"/>
      <c r="H53" s="31"/>
      <c r="I53" s="31"/>
    </row>
  </sheetData>
  <mergeCells count="3">
    <mergeCell ref="A51:C51"/>
    <mergeCell ref="A53:I53"/>
    <mergeCell ref="A1:M3"/>
  </mergeCells>
  <printOptions gridLines="1"/>
  <pageMargins left="0.59055118110236227" right="0.59055118110236227" top="0.98425196850393704" bottom="0.59055118110236227" header="0.51181102362204722" footer="0.51181102362204722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 Kont tilbud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Ritva Savolainen</dc:creator>
  <cp:lastModifiedBy>Geir</cp:lastModifiedBy>
  <cp:lastPrinted>2021-12-07T09:00:33Z</cp:lastPrinted>
  <dcterms:created xsi:type="dcterms:W3CDTF">2000-03-10T07:58:42Z</dcterms:created>
  <dcterms:modified xsi:type="dcterms:W3CDTF">2022-02-01T13:47:54Z</dcterms:modified>
</cp:coreProperties>
</file>