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8_{70BF975D-BADF-4D0D-B71D-EB06834F2092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3" l="1"/>
  <c r="D6" i="1"/>
  <c r="D7" i="1"/>
  <c r="D9" i="1"/>
  <c r="D10" i="1"/>
  <c r="D11" i="1"/>
  <c r="D12" i="1"/>
  <c r="D1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6" i="1"/>
  <c r="D69" i="1"/>
  <c r="D71" i="1"/>
  <c r="D72" i="1"/>
  <c r="D73" i="1"/>
  <c r="D74" i="1"/>
  <c r="D75" i="1"/>
  <c r="D77" i="1"/>
  <c r="D78" i="1"/>
  <c r="D79" i="1"/>
  <c r="D80" i="1"/>
  <c r="D81" i="1"/>
  <c r="D82" i="1"/>
  <c r="D86" i="1"/>
  <c r="D87" i="1"/>
  <c r="D88" i="1"/>
  <c r="D92" i="1"/>
  <c r="D93" i="1"/>
  <c r="D94" i="1"/>
  <c r="D5" i="1"/>
  <c r="J88" i="2"/>
  <c r="I88" i="2"/>
  <c r="H88" i="2"/>
  <c r="G88" i="2"/>
  <c r="F88" i="2"/>
  <c r="D101" i="1" l="1"/>
  <c r="D103" i="1" s="1"/>
</calcChain>
</file>

<file path=xl/sharedStrings.xml><?xml version="1.0" encoding="utf-8"?>
<sst xmlns="http://schemas.openxmlformats.org/spreadsheetml/2006/main" count="881" uniqueCount="352">
  <si>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</si>
  <si>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</si>
  <si>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</si>
  <si>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</si>
  <si>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</si>
  <si>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</si>
  <si>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</si>
  <si>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</si>
  <si>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</si>
  <si>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</si>
  <si>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</si>
  <si>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</si>
  <si>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</si>
  <si>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</si>
  <si>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</si>
  <si>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</si>
  <si>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</si>
  <si>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</si>
  <si>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</si>
  <si>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</si>
  <si>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</si>
  <si>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</si>
  <si>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</si>
  <si>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</si>
  <si>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</si>
  <si>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</si>
  <si>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</si>
  <si>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</si>
  <si>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</si>
  <si>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</si>
  <si>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</si>
  <si>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</si>
  <si>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</si>
  <si>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</si>
  <si>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</si>
  <si>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</si>
  <si>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</si>
  <si>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</si>
  <si>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</si>
  <si>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</si>
  <si>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</si>
  <si>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</si>
  <si>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</si>
  <si>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</si>
  <si>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</si>
  <si>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</si>
  <si>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</si>
  <si>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</si>
  <si>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</si>
  <si>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</si>
  <si>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</si>
  <si>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</si>
  <si>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</si>
  <si>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</si>
  <si>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</si>
  <si>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</si>
  <si>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</si>
  <si>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</si>
  <si>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</si>
  <si>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</si>
  <si>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</si>
  <si>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</si>
  <si>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</si>
  <si>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</si>
  <si>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</si>
  <si>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</si>
  <si>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</si>
  <si>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</si>
  <si>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</si>
  <si>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</si>
  <si>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</si>
  <si>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</si>
  <si>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</si>
  <si>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</si>
  <si>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</si>
  <si>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</si>
  <si>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</si>
  <si>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</si>
  <si>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</si>
  <si>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</si>
  <si>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</si>
  <si>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</si>
  <si>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</si>
  <si>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</si>
  <si>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</si>
  <si>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</si>
  <si>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</si>
  <si>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</si>
  <si>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</si>
  <si>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</si>
  <si>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</si>
  <si>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</si>
  <si>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</si>
  <si>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</si>
  <si>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</si>
  <si>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</si>
  <si>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</si>
  <si>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</si>
  <si>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</si>
  <si>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</si>
  <si>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</si>
  <si>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</si>
  <si>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</si>
  <si>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</si>
  <si>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</si>
  <si>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</si>
  <si>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</si>
  <si>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</si>
  <si>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</si>
  <si>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</si>
  <si>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</si>
  <si>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</si>
  <si>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</si>
  <si>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</si>
  <si>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</si>
  <si>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</si>
  <si>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</si>
  <si>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</si>
  <si>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</si>
  <si>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</si>
  <si>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</si>
  <si>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</si>
  <si>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</si>
  <si>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</si>
  <si>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</si>
  <si>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</si>
  <si>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</si>
  <si>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</si>
  <si>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</si>
  <si>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</si>
  <si>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</si>
  <si>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</si>
  <si>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</si>
  <si>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</si>
  <si>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</si>
  <si>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</si>
  <si>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</si>
  <si>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</si>
  <si>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</si>
  <si>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</si>
  <si>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</si>
  <si>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</si>
  <si>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</si>
  <si>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</si>
  <si>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</si>
  <si>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</si>
  <si>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</si>
  <si>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</si>
  <si>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</si>
  <si>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</si>
  <si>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</si>
  <si>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</si>
  <si>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</si>
  <si>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</si>
  <si>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</si>
  <si>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</si>
  <si>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</si>
  <si>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</si>
  <si>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</si>
  <si>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</si>
  <si>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</si>
  <si>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</si>
  <si>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</si>
  <si>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</si>
  <si>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</si>
  <si>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</si>
  <si>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</si>
  <si>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</si>
  <si>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</si>
  <si>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</si>
  <si>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</si>
  <si>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</si>
  <si>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</si>
  <si>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</si>
  <si>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</si>
  <si>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</si>
  <si>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</si>
  <si>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</si>
  <si>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</si>
  <si>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</si>
  <si>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</si>
  <si>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</si>
  <si>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</si>
  <si>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PointS/ Pass and light 8%</t>
  </si>
  <si>
    <t>Bomus 2%</t>
  </si>
  <si>
    <t>Bonus PointS 8%</t>
  </si>
  <si>
    <t xml:space="preserve">Bonus totalt 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</si>
  <si>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</si>
  <si>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</si>
  <si>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</si>
  <si>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</si>
  <si>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</si>
  <si>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</si>
  <si>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</si>
  <si>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</si>
  <si>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</si>
  <si>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</si>
  <si>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</si>
  <si>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</si>
  <si>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</si>
  <si>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</si>
  <si>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</si>
  <si>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</si>
  <si>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</si>
  <si>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</si>
  <si>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</si>
  <si>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</si>
  <si>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</si>
  <si>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</si>
  <si>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</si>
  <si>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</si>
  <si>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</si>
  <si>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</si>
  <si>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</si>
  <si>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</si>
  <si>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</si>
  <si>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</si>
  <si>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</si>
  <si>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</si>
  <si>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</si>
  <si>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</si>
  <si>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</si>
  <si>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</si>
  <si>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</si>
  <si>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</si>
  <si>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</si>
  <si>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</si>
  <si>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</si>
  <si>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</si>
  <si>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</si>
  <si>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</si>
  <si>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</si>
  <si>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</si>
  <si>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</si>
  <si>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</si>
  <si>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</si>
  <si>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</si>
  <si>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</si>
  <si>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</si>
  <si>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</si>
  <si>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</si>
  <si>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</si>
  <si>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</si>
  <si>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</si>
  <si>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</si>
  <si>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</si>
  <si>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</si>
  <si>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</si>
  <si>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</si>
  <si>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</si>
  <si>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</si>
  <si>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</si>
  <si>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</si>
  <si>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</si>
  <si>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</si>
  <si>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</si>
  <si>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</si>
  <si>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</si>
  <si>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</si>
  <si>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</si>
  <si>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</si>
  <si>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</si>
  <si>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</si>
  <si>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</si>
  <si>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</si>
  <si>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</si>
  <si>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</si>
  <si>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</si>
  <si>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</si>
  <si>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</si>
  <si>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</si>
  <si>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</si>
  <si>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</si>
  <si>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</si>
  <si>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</si>
  <si>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</si>
  <si>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</si>
  <si>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</si>
  <si>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</si>
  <si>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</si>
  <si>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</si>
  <si>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</si>
  <si>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</si>
  <si>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</si>
  <si>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</si>
  <si>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</si>
  <si>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</si>
  <si>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</si>
  <si>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</si>
  <si>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</si>
  <si>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</si>
  <si>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</si>
  <si>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</si>
  <si>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</si>
  <si>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</si>
  <si>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</si>
  <si>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</si>
  <si>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</si>
  <si>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</si>
  <si>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</si>
  <si>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</si>
  <si>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</si>
  <si>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</si>
  <si>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</si>
  <si>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</si>
  <si>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</si>
  <si>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</si>
  <si>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</si>
  <si>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</si>
  <si>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</si>
  <si>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</si>
  <si>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</si>
  <si>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</si>
  <si>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</si>
  <si>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</si>
  <si>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</si>
  <si>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Kreditnota: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</si>
  <si>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</si>
  <si>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</si>
  <si>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</si>
  <si>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</si>
  <si>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</si>
  <si>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</si>
  <si>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</si>
  <si>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</si>
  <si>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</si>
  <si>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</si>
  <si>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</si>
  <si>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</si>
  <si>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</si>
  <si>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</si>
  <si>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</si>
  <si>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</si>
  <si>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</si>
  <si>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</si>
  <si>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</si>
  <si>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</si>
  <si>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</si>
  <si>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</si>
  <si>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</si>
  <si>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</si>
  <si>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</si>
  <si>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</si>
  <si>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</si>
  <si>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</si>
  <si>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</si>
  <si>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FAGDEKK Omsetningsrapportering JUNI 2022</t>
  </si>
  <si>
    <t>Month 06.2022</t>
  </si>
  <si>
    <t>FTP 01.01.2022 -  30.06.2022</t>
  </si>
  <si>
    <t>7291354</t>
  </si>
  <si>
    <t>#2956811740</t>
  </si>
  <si>
    <t>Point S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</si>
</sst>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57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4" fillId="6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3" fillId="27" borderId="7" applyNumberFormat="0" applyAlignment="0" applyProtection="0"/>
    <xf numFmtId="0" fontId="24" fillId="19" borderId="9" applyNumberFormat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1" fillId="1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7" applyNumberFormat="0" applyAlignment="0" applyProtection="0"/>
    <xf numFmtId="0" fontId="30" fillId="0" borderId="13" applyNumberFormat="0" applyFill="0" applyAlignment="0" applyProtection="0"/>
    <xf numFmtId="0" fontId="30" fillId="25" borderId="0" applyNumberFormat="0" applyBorder="0" applyAlignment="0" applyProtection="0"/>
    <xf numFmtId="0" fontId="11" fillId="24" borderId="7" applyNumberFormat="0" applyFont="0" applyAlignment="0" applyProtection="0"/>
    <xf numFmtId="0" fontId="31" fillId="27" borderId="14" applyNumberFormat="0" applyAlignment="0" applyProtection="0"/>
    <xf numFmtId="4" fontId="11" fillId="54" borderId="7" applyNumberFormat="0" applyProtection="0">
      <alignment vertical="center"/>
    </xf>
    <xf numFmtId="4" fontId="34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7" fillId="31" borderId="15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6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6" fillId="52" borderId="0" applyNumberFormat="0" applyProtection="0">
      <alignment horizontal="left" vertical="center" indent="1"/>
    </xf>
    <xf numFmtId="4" fontId="11" fillId="51" borderId="16" applyNumberFormat="0" applyProtection="0">
      <alignment horizontal="left" vertical="center" indent="1"/>
    </xf>
    <xf numFmtId="4" fontId="8" fillId="42" borderId="16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6" applyNumberFormat="0" applyProtection="0">
      <alignment horizontal="left" vertical="center" indent="1"/>
    </xf>
    <xf numFmtId="4" fontId="11" fillId="43" borderId="16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5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5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5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5" applyNumberFormat="0" applyProtection="0">
      <alignment horizontal="left" vertical="top" indent="1"/>
    </xf>
    <xf numFmtId="0" fontId="11" fillId="45" borderId="17" applyNumberFormat="0">
      <protection locked="0"/>
    </xf>
    <xf numFmtId="0" fontId="15" fillId="42" borderId="18" applyBorder="0"/>
    <xf numFmtId="4" fontId="16" fillId="46" borderId="15" applyNumberFormat="0" applyProtection="0">
      <alignment vertical="center"/>
    </xf>
    <xf numFmtId="4" fontId="34" fillId="47" borderId="4" applyNumberFormat="0" applyProtection="0">
      <alignment vertical="center"/>
    </xf>
    <xf numFmtId="4" fontId="16" fillId="55" borderId="15" applyNumberFormat="0" applyProtection="0">
      <alignment horizontal="left" vertical="center" indent="1"/>
    </xf>
    <xf numFmtId="0" fontId="16" fillId="46" borderId="15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4" fillId="48" borderId="7" applyNumberFormat="0" applyProtection="0">
      <alignment horizontal="right" vertical="center"/>
    </xf>
    <xf numFmtId="0" fontId="16" fillId="43" borderId="15" applyNumberFormat="0" applyProtection="0">
      <alignment horizontal="left" vertical="top" indent="1"/>
    </xf>
    <xf numFmtId="4" fontId="18" fillId="49" borderId="16" applyNumberFormat="0" applyProtection="0">
      <alignment horizontal="left" vertical="center" indent="1"/>
    </xf>
    <xf numFmtId="0" fontId="11" fillId="50" borderId="4"/>
    <xf numFmtId="4" fontId="19" fillId="45" borderId="7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33" fillId="0" borderId="0" applyNumberFormat="0" applyFill="0" applyBorder="0" applyAlignment="0" applyProtection="0"/>
    <xf numFmtId="4" fontId="11" fillId="4" borderId="21" applyProtection="0">
      <alignment horizontal="left" vertical="center" indent="1"/>
    </xf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37" fillId="6" borderId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11" fillId="6" borderId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8" fillId="6" borderId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0" fontId="11" fillId="4" borderId="8" xfId="2" applyNumberFormat="1" applyBorder="1">
      <alignment horizontal="left" vertical="center" indent="1"/>
    </xf>
    <xf numFmtId="49" fontId="9" fillId="5" borderId="4" xfId="0" applyNumberFormat="1" applyFont="1" applyFill="1" applyBorder="1"/>
    <xf numFmtId="49" fontId="9" fillId="2" borderId="3" xfId="0" applyNumberFormat="1" applyFont="1" applyFill="1" applyBorder="1"/>
    <xf numFmtId="49" fontId="9" fillId="3" borderId="4" xfId="0" applyNumberFormat="1" applyFont="1" applyFill="1" applyBorder="1"/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2" fontId="0" fillId="5" borderId="4" xfId="0" applyNumberFormat="1" applyFill="1" applyBorder="1"/>
    <xf numFmtId="1" fontId="0" fillId="0" borderId="4" xfId="0" applyNumberFormat="1" applyFill="1" applyBorder="1"/>
    <xf numFmtId="2" fontId="12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35" fillId="53" borderId="20" xfId="144" applyFont="1" applyFill="1" applyBorder="1"/>
    <xf numFmtId="0" fontId="35" fillId="53" borderId="0" xfId="144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" fontId="0" fillId="0" borderId="0" xfId="0" applyNumberFormat="1"/>
    <xf numFmtId="0" fontId="35" fillId="53" borderId="20" xfId="144" applyFont="1" applyFill="1" applyBorder="1"/>
    <xf numFmtId="0" fontId="35" fillId="53" borderId="0" xfId="144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57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L105"/>
  <sheetViews>
    <sheetView tabSelected="1" workbookViewId="0">
      <selection activeCell="A9" sqref="A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2" customWidth="1"/>
    <col min="5" max="5" width="10.53125" style="14"/>
    <col min="6" max="6" width="20.33203125" customWidth="1"/>
    <col min="7" max="40" width="10.53125" style="14"/>
  </cols>
  <sheetData>
    <row r="1" spans="1:4" ht="36.75" thickBot="1" x14ac:dyDescent="1.4">
      <c r="A1" s="1"/>
      <c r="B1" s="46" t="s">
        <v>346</v>
      </c>
      <c r="C1" s="47"/>
      <c r="D1" s="48"/>
    </row>
    <row r="2" spans="1:4" ht="36.4" x14ac:dyDescent="1.35">
      <c r="A2" s="1"/>
      <c r="B2" s="2"/>
      <c r="C2" s="3" t="s">
        <v>0</v>
      </c>
      <c r="D2" s="16" t="s">
        <v>351</v>
      </c>
    </row>
    <row r="3" spans="1:4" ht="15.4" x14ac:dyDescent="0.45">
      <c r="A3" s="4"/>
      <c r="B3" s="4"/>
      <c r="C3" s="4"/>
      <c r="D3" s="17"/>
    </row>
    <row r="4" spans="1:4" x14ac:dyDescent="0.45">
      <c r="A4" s="5" t="s">
        <v>123</v>
      </c>
      <c r="B4" s="6" t="s">
        <v>1</v>
      </c>
      <c r="C4" s="6" t="s">
        <v>2</v>
      </c>
      <c r="D4" s="19" t="s">
        <v>183</v>
      </c>
    </row>
    <row r="5" spans="1:4" x14ac:dyDescent="0.45">
      <c r="A5" s="7">
        <v>1</v>
      </c>
      <c r="B5" s="8" t="s">
        <v>3</v>
      </c>
      <c r="C5" s="8" t="s">
        <v>4</v>
      </c>
      <c r="D5" s="18">
        <f>VLOOKUP(A5,'PointS 8%'!$B$4:$F$76,5,FALSE)</f>
        <v>4830.5600000000004</v>
      </c>
    </row>
    <row r="6" spans="1:4" x14ac:dyDescent="0.45">
      <c r="A6" s="7">
        <v>3</v>
      </c>
      <c r="B6" s="8" t="s">
        <v>5</v>
      </c>
      <c r="C6" s="8" t="s">
        <v>6</v>
      </c>
      <c r="D6" s="18">
        <f>VLOOKUP(A6,'PointS 8%'!$B$4:$F$76,5,FALSE)</f>
        <v>4013.94</v>
      </c>
    </row>
    <row r="7" spans="1:4" x14ac:dyDescent="0.45">
      <c r="A7" s="7">
        <v>5</v>
      </c>
      <c r="B7" s="8" t="s">
        <v>7</v>
      </c>
      <c r="C7" s="8" t="s">
        <v>8</v>
      </c>
      <c r="D7" s="18">
        <f>VLOOKUP(A7,'PointS 8%'!$B$4:$F$76,5,FALSE)</f>
        <v>5042.5</v>
      </c>
    </row>
    <row r="8" spans="1:4" x14ac:dyDescent="0.45">
      <c r="A8" s="9">
        <v>6</v>
      </c>
      <c r="B8" s="10" t="s">
        <v>9</v>
      </c>
      <c r="C8" s="10" t="s">
        <v>10</v>
      </c>
      <c r="D8" s="18"/>
    </row>
    <row r="9" spans="1:4" x14ac:dyDescent="0.45">
      <c r="A9" s="9">
        <v>7</v>
      </c>
      <c r="B9" s="10" t="s">
        <v>11</v>
      </c>
      <c r="C9" s="10" t="s">
        <v>12</v>
      </c>
      <c r="D9" s="18">
        <f>VLOOKUP(A9,'PointS 8%'!$B$4:$F$76,5,FALSE)</f>
        <v>142634.78</v>
      </c>
    </row>
    <row r="10" spans="1:4" x14ac:dyDescent="0.45">
      <c r="A10" s="7">
        <v>8</v>
      </c>
      <c r="B10" s="8" t="s">
        <v>13</v>
      </c>
      <c r="C10" s="8" t="s">
        <v>14</v>
      </c>
      <c r="D10" s="18">
        <f>VLOOKUP(A10,'PointS 8%'!$B$4:$F$76,5,FALSE)</f>
        <v>4850.4399999999996</v>
      </c>
    </row>
    <row r="11" spans="1:4" x14ac:dyDescent="0.45">
      <c r="A11" s="9">
        <v>11</v>
      </c>
      <c r="B11" s="10" t="s">
        <v>16</v>
      </c>
      <c r="C11" s="10" t="s">
        <v>17</v>
      </c>
      <c r="D11" s="18">
        <f>VLOOKUP(A11,'PointS 8%'!$B$4:$F$76,5,FALSE)</f>
        <v>6054.72</v>
      </c>
    </row>
    <row r="12" spans="1:4" x14ac:dyDescent="0.45">
      <c r="A12" s="7">
        <v>15</v>
      </c>
      <c r="B12" s="8" t="s">
        <v>18</v>
      </c>
      <c r="C12" s="8" t="s">
        <v>19</v>
      </c>
      <c r="D12" s="18">
        <f>VLOOKUP(A12,'PointS 8%'!$B$4:$F$76,5,FALSE)</f>
        <v>2146.62</v>
      </c>
    </row>
    <row r="13" spans="1:4" x14ac:dyDescent="0.45">
      <c r="A13" s="7">
        <v>16</v>
      </c>
      <c r="B13" s="8" t="s">
        <v>20</v>
      </c>
      <c r="C13" s="8" t="s">
        <v>21</v>
      </c>
      <c r="D13" s="18">
        <f>VLOOKUP(A13,'PointS 8%'!$B$4:$F$76,5,FALSE)</f>
        <v>791.35</v>
      </c>
    </row>
    <row r="14" spans="1:4" x14ac:dyDescent="0.45">
      <c r="A14" s="7">
        <v>17</v>
      </c>
      <c r="B14" s="8" t="s">
        <v>22</v>
      </c>
      <c r="C14" s="8" t="s">
        <v>23</v>
      </c>
      <c r="D14" s="18"/>
    </row>
    <row r="15" spans="1:4" x14ac:dyDescent="0.45">
      <c r="A15" s="7">
        <v>18</v>
      </c>
      <c r="B15" s="10" t="s">
        <v>24</v>
      </c>
      <c r="C15" s="10" t="s">
        <v>25</v>
      </c>
      <c r="D15" s="18"/>
    </row>
    <row r="16" spans="1:4" x14ac:dyDescent="0.45">
      <c r="A16" s="9">
        <v>20</v>
      </c>
      <c r="B16" s="10" t="s">
        <v>26</v>
      </c>
      <c r="C16" s="10" t="s">
        <v>27</v>
      </c>
      <c r="D16" s="18">
        <f>VLOOKUP(A16,'PointS 8%'!$B$4:$F$76,5,FALSE)</f>
        <v>5238.87</v>
      </c>
    </row>
    <row r="17" spans="1:4" x14ac:dyDescent="0.45">
      <c r="A17" s="7">
        <v>21</v>
      </c>
      <c r="B17" s="10" t="s">
        <v>28</v>
      </c>
      <c r="C17" s="10" t="s">
        <v>29</v>
      </c>
      <c r="D17" s="18">
        <f>VLOOKUP(A17,'PointS 8%'!$B$4:$F$76,5,FALSE)</f>
        <v>15288.95</v>
      </c>
    </row>
    <row r="18" spans="1:4" x14ac:dyDescent="0.45">
      <c r="A18" s="9">
        <v>23</v>
      </c>
      <c r="B18" s="10" t="s">
        <v>31</v>
      </c>
      <c r="C18" s="10" t="s">
        <v>32</v>
      </c>
      <c r="D18" s="18">
        <f>VLOOKUP(A18,'PointS 8%'!$B$4:$F$76,5,FALSE)</f>
        <v>9379.16</v>
      </c>
    </row>
    <row r="19" spans="1:4" x14ac:dyDescent="0.45">
      <c r="A19" s="9">
        <v>24</v>
      </c>
      <c r="B19" s="10" t="s">
        <v>33</v>
      </c>
      <c r="C19" s="10" t="s">
        <v>34</v>
      </c>
      <c r="D19" s="18">
        <f>VLOOKUP(A19,'PointS 8%'!$B$4:$F$76,5,FALSE)</f>
        <v>31524.99</v>
      </c>
    </row>
    <row r="20" spans="1:4" x14ac:dyDescent="0.45">
      <c r="A20" s="9">
        <v>25</v>
      </c>
      <c r="B20" s="10" t="s">
        <v>35</v>
      </c>
      <c r="C20" s="10" t="s">
        <v>36</v>
      </c>
      <c r="D20" s="18">
        <f>VLOOKUP(A20,'PointS 8%'!$B$4:$F$76,5,FALSE)</f>
        <v>-1746.29</v>
      </c>
    </row>
    <row r="21" spans="1:4" x14ac:dyDescent="0.45">
      <c r="A21" s="9">
        <v>28</v>
      </c>
      <c r="B21" s="10" t="s">
        <v>37</v>
      </c>
      <c r="C21" s="10" t="s">
        <v>38</v>
      </c>
      <c r="D21" s="18">
        <f>VLOOKUP(A21,'PointS 8%'!$B$4:$F$76,5,FALSE)</f>
        <v>29147.55</v>
      </c>
    </row>
    <row r="22" spans="1:4" x14ac:dyDescent="0.45">
      <c r="A22" s="9">
        <v>29</v>
      </c>
      <c r="B22" s="10" t="s">
        <v>39</v>
      </c>
      <c r="C22" s="10" t="s">
        <v>40</v>
      </c>
      <c r="D22" s="18">
        <f>VLOOKUP(A22,'PointS 8%'!$B$4:$F$76,5,FALSE)</f>
        <v>629.09</v>
      </c>
    </row>
    <row r="23" spans="1:4" x14ac:dyDescent="0.45">
      <c r="A23" s="9">
        <v>30</v>
      </c>
      <c r="B23" s="10" t="s">
        <v>41</v>
      </c>
      <c r="C23" s="10" t="s">
        <v>42</v>
      </c>
      <c r="D23" s="18">
        <f>VLOOKUP(A23,'PointS 8%'!$B$4:$F$76,5,FALSE)</f>
        <v>37103.61</v>
      </c>
    </row>
    <row r="24" spans="1:4" x14ac:dyDescent="0.45">
      <c r="A24" s="9">
        <v>31</v>
      </c>
      <c r="B24" s="10" t="s">
        <v>43</v>
      </c>
      <c r="C24" s="10" t="s">
        <v>44</v>
      </c>
      <c r="D24" s="18">
        <f>VLOOKUP(A24,'PointS 8%'!$B$4:$F$76,5,FALSE)</f>
        <v>982.5</v>
      </c>
    </row>
    <row r="25" spans="1:4" x14ac:dyDescent="0.45">
      <c r="A25" s="9">
        <v>32</v>
      </c>
      <c r="B25" s="10" t="s">
        <v>45</v>
      </c>
      <c r="C25" s="10" t="s">
        <v>46</v>
      </c>
      <c r="D25" s="18">
        <f>VLOOKUP(A25,'PointS 8%'!$B$4:$F$76,5,FALSE)</f>
        <v>3168.97</v>
      </c>
    </row>
    <row r="26" spans="1:4" x14ac:dyDescent="0.45">
      <c r="A26" s="9">
        <v>36</v>
      </c>
      <c r="B26" s="10" t="s">
        <v>48</v>
      </c>
      <c r="C26" s="10" t="s">
        <v>49</v>
      </c>
      <c r="D26" s="18">
        <f>VLOOKUP(A26,'PointS 8%'!$B$4:$F$76,5,FALSE)</f>
        <v>0</v>
      </c>
    </row>
    <row r="27" spans="1:4" x14ac:dyDescent="0.45">
      <c r="A27" s="9">
        <v>37</v>
      </c>
      <c r="B27" s="10" t="s">
        <v>50</v>
      </c>
      <c r="C27" s="10" t="s">
        <v>51</v>
      </c>
      <c r="D27" s="18">
        <f>VLOOKUP(A27,'PointS 8%'!$B$4:$F$76,5,FALSE)</f>
        <v>4335.17</v>
      </c>
    </row>
    <row r="28" spans="1:4" x14ac:dyDescent="0.45">
      <c r="A28" s="9">
        <v>38</v>
      </c>
      <c r="B28" s="10" t="s">
        <v>52</v>
      </c>
      <c r="C28" s="10" t="s">
        <v>53</v>
      </c>
      <c r="D28" s="18">
        <f>VLOOKUP(A28,'PointS 8%'!$B$4:$F$76,5,FALSE)</f>
        <v>5048.68</v>
      </c>
    </row>
    <row r="29" spans="1:4" x14ac:dyDescent="0.45">
      <c r="A29" s="9">
        <v>39</v>
      </c>
      <c r="B29" s="10" t="s">
        <v>54</v>
      </c>
      <c r="C29" s="10" t="s">
        <v>55</v>
      </c>
      <c r="D29" s="18">
        <f>VLOOKUP(A29,'PointS 8%'!$B$4:$F$76,5,FALSE)</f>
        <v>33997.46</v>
      </c>
    </row>
    <row r="30" spans="1:4" x14ac:dyDescent="0.45">
      <c r="A30" s="9">
        <v>40</v>
      </c>
      <c r="B30" s="10" t="s">
        <v>56</v>
      </c>
      <c r="C30" s="10" t="s">
        <v>57</v>
      </c>
      <c r="D30" s="18">
        <f>VLOOKUP(A30,'PointS 8%'!$B$4:$F$76,5,FALSE)</f>
        <v>7070.98</v>
      </c>
    </row>
    <row r="31" spans="1:4" x14ac:dyDescent="0.45">
      <c r="A31" s="9">
        <v>41</v>
      </c>
      <c r="B31" s="10" t="s">
        <v>58</v>
      </c>
      <c r="C31" s="10" t="s">
        <v>59</v>
      </c>
      <c r="D31" s="18">
        <f>VLOOKUP(A31,'PointS 8%'!$B$4:$F$76,5,FALSE)</f>
        <v>539.30999999999995</v>
      </c>
    </row>
    <row r="32" spans="1:4" x14ac:dyDescent="0.45">
      <c r="A32" s="9">
        <v>42</v>
      </c>
      <c r="B32" s="10" t="s">
        <v>60</v>
      </c>
      <c r="C32" s="10" t="s">
        <v>61</v>
      </c>
      <c r="D32" s="18"/>
    </row>
    <row r="33" spans="1:4" x14ac:dyDescent="0.45">
      <c r="A33" s="9">
        <v>50</v>
      </c>
      <c r="B33" s="10" t="s">
        <v>64</v>
      </c>
      <c r="C33" s="10" t="s">
        <v>65</v>
      </c>
      <c r="D33" s="18">
        <f>VLOOKUP(A33,'PointS 8%'!$B$4:$F$76,5,FALSE)</f>
        <v>0</v>
      </c>
    </row>
    <row r="34" spans="1:4" x14ac:dyDescent="0.45">
      <c r="A34" s="9">
        <v>54</v>
      </c>
      <c r="B34" s="10" t="s">
        <v>67</v>
      </c>
      <c r="C34" s="10" t="s">
        <v>68</v>
      </c>
      <c r="D34" s="18">
        <f>VLOOKUP(A34,'PointS 8%'!$B$4:$F$76,5,FALSE)</f>
        <v>0</v>
      </c>
    </row>
    <row r="35" spans="1:4" x14ac:dyDescent="0.45">
      <c r="A35" s="9">
        <v>57</v>
      </c>
      <c r="B35" s="10" t="s">
        <v>69</v>
      </c>
      <c r="C35" s="10" t="s">
        <v>70</v>
      </c>
      <c r="D35" s="18">
        <f>VLOOKUP(A35,'PointS 8%'!$B$4:$F$76,5,FALSE)</f>
        <v>39953.86</v>
      </c>
    </row>
    <row r="36" spans="1:4" x14ac:dyDescent="0.45">
      <c r="A36" s="9">
        <v>58</v>
      </c>
      <c r="B36" s="10" t="s">
        <v>71</v>
      </c>
      <c r="C36" s="10" t="s">
        <v>72</v>
      </c>
      <c r="D36" s="18">
        <f>VLOOKUP(A36,'PointS 8%'!$B$4:$F$76,5,FALSE)</f>
        <v>6909.23</v>
      </c>
    </row>
    <row r="37" spans="1:4" x14ac:dyDescent="0.45">
      <c r="A37" s="9">
        <v>59</v>
      </c>
      <c r="B37" s="10" t="s">
        <v>73</v>
      </c>
      <c r="C37" s="10" t="s">
        <v>74</v>
      </c>
      <c r="D37" s="18">
        <f>VLOOKUP(A37,'PointS 8%'!$B$4:$F$76,5,FALSE)</f>
        <v>4309.8599999999997</v>
      </c>
    </row>
    <row r="38" spans="1:4" x14ac:dyDescent="0.45">
      <c r="A38" s="9">
        <v>60</v>
      </c>
      <c r="B38" s="10" t="s">
        <v>75</v>
      </c>
      <c r="C38" s="10" t="s">
        <v>160</v>
      </c>
      <c r="D38" s="18">
        <f>VLOOKUP(A38,'PointS 8%'!$B$4:$F$76,5,FALSE)</f>
        <v>22362.61</v>
      </c>
    </row>
    <row r="39" spans="1:4" x14ac:dyDescent="0.45">
      <c r="A39" s="9">
        <v>61</v>
      </c>
      <c r="B39" s="10" t="s">
        <v>76</v>
      </c>
      <c r="C39" s="10" t="s">
        <v>77</v>
      </c>
      <c r="D39" s="18">
        <f>VLOOKUP(A39,'PointS 8%'!$B$4:$F$76,5,FALSE)</f>
        <v>0</v>
      </c>
    </row>
    <row r="40" spans="1:4" x14ac:dyDescent="0.45">
      <c r="A40" s="9">
        <v>62</v>
      </c>
      <c r="B40" s="10" t="s">
        <v>58</v>
      </c>
      <c r="C40" s="10" t="s">
        <v>78</v>
      </c>
      <c r="D40" s="18">
        <f>VLOOKUP(A40,'PointS 8%'!$B$4:$F$76,5,FALSE)</f>
        <v>0</v>
      </c>
    </row>
    <row r="41" spans="1:4" x14ac:dyDescent="0.45">
      <c r="A41" s="9">
        <v>63</v>
      </c>
      <c r="B41" s="10" t="s">
        <v>79</v>
      </c>
      <c r="C41" s="10" t="s">
        <v>80</v>
      </c>
      <c r="D41" s="18">
        <f>VLOOKUP(A41,'PointS 8%'!$B$4:$F$76,5,FALSE)</f>
        <v>11741.13</v>
      </c>
    </row>
    <row r="42" spans="1:4" x14ac:dyDescent="0.45">
      <c r="A42" s="9">
        <v>67</v>
      </c>
      <c r="B42" s="10" t="s">
        <v>75</v>
      </c>
      <c r="C42" s="10" t="s">
        <v>81</v>
      </c>
      <c r="D42" s="18">
        <f>VLOOKUP(A42,'PointS 8%'!$B$4:$F$76,5,FALSE)</f>
        <v>7026.63</v>
      </c>
    </row>
    <row r="43" spans="1:4" x14ac:dyDescent="0.45">
      <c r="A43" s="9">
        <v>74</v>
      </c>
      <c r="B43" s="10" t="s">
        <v>54</v>
      </c>
      <c r="C43" s="10" t="s">
        <v>83</v>
      </c>
      <c r="D43" s="18">
        <f>VLOOKUP(A43,'PointS 8%'!$B$4:$F$76,5,FALSE)</f>
        <v>3838.12</v>
      </c>
    </row>
    <row r="44" spans="1:4" x14ac:dyDescent="0.45">
      <c r="A44" s="9">
        <v>75</v>
      </c>
      <c r="B44" s="10" t="s">
        <v>84</v>
      </c>
      <c r="C44" s="10" t="s">
        <v>85</v>
      </c>
      <c r="D44" s="18">
        <f>VLOOKUP(A44,'PointS 8%'!$B$4:$F$76,5,FALSE)</f>
        <v>0</v>
      </c>
    </row>
    <row r="45" spans="1:4" x14ac:dyDescent="0.45">
      <c r="A45" s="9">
        <v>76</v>
      </c>
      <c r="B45" s="10" t="s">
        <v>86</v>
      </c>
      <c r="C45" s="10" t="s">
        <v>87</v>
      </c>
      <c r="D45" s="18">
        <f>VLOOKUP(A45,'PointS 8%'!$B$4:$F$76,5,FALSE)</f>
        <v>69272.38</v>
      </c>
    </row>
    <row r="46" spans="1:4" x14ac:dyDescent="0.45">
      <c r="A46" s="9">
        <v>77</v>
      </c>
      <c r="B46" s="10" t="s">
        <v>88</v>
      </c>
      <c r="C46" s="10" t="s">
        <v>89</v>
      </c>
      <c r="D46" s="18">
        <f>VLOOKUP(A46,'PointS 8%'!$B$4:$F$76,5,FALSE)</f>
        <v>30191</v>
      </c>
    </row>
    <row r="47" spans="1:4" x14ac:dyDescent="0.45">
      <c r="A47" s="9">
        <v>78</v>
      </c>
      <c r="B47" s="10" t="s">
        <v>90</v>
      </c>
      <c r="C47" s="10" t="s">
        <v>91</v>
      </c>
      <c r="D47" s="18">
        <f>VLOOKUP(A47,'PointS 8%'!$B$4:$F$76,5,FALSE)</f>
        <v>23663.34</v>
      </c>
    </row>
    <row r="48" spans="1:4" x14ac:dyDescent="0.45">
      <c r="A48" s="9">
        <v>79</v>
      </c>
      <c r="B48" s="10" t="s">
        <v>92</v>
      </c>
      <c r="C48" s="10" t="s">
        <v>93</v>
      </c>
      <c r="D48" s="18"/>
    </row>
    <row r="49" spans="1:4" x14ac:dyDescent="0.45">
      <c r="A49" s="9">
        <v>84</v>
      </c>
      <c r="B49" s="10" t="s">
        <v>95</v>
      </c>
      <c r="C49" s="10" t="s">
        <v>96</v>
      </c>
      <c r="D49" s="18">
        <f>VLOOKUP(A49,'PointS 8%'!$B$4:$F$76,5,FALSE)</f>
        <v>10045.49</v>
      </c>
    </row>
    <row r="50" spans="1:4" x14ac:dyDescent="0.45">
      <c r="A50" s="9">
        <v>85</v>
      </c>
      <c r="B50" s="10" t="s">
        <v>79</v>
      </c>
      <c r="C50" s="10" t="s">
        <v>97</v>
      </c>
      <c r="D50" s="18">
        <f>VLOOKUP(A50,'PointS 8%'!$B$4:$F$76,5,FALSE)</f>
        <v>0</v>
      </c>
    </row>
    <row r="51" spans="1:4" x14ac:dyDescent="0.45">
      <c r="A51" s="9">
        <v>86</v>
      </c>
      <c r="B51" s="10" t="s">
        <v>98</v>
      </c>
      <c r="C51" s="10" t="s">
        <v>99</v>
      </c>
      <c r="D51" s="18">
        <f>VLOOKUP(A51,'PointS 8%'!$B$4:$F$76,5,FALSE)</f>
        <v>3412.78</v>
      </c>
    </row>
    <row r="52" spans="1:4" x14ac:dyDescent="0.45">
      <c r="A52" s="9">
        <v>88</v>
      </c>
      <c r="B52" s="10" t="s">
        <v>62</v>
      </c>
      <c r="C52" s="10" t="s">
        <v>101</v>
      </c>
      <c r="D52" s="18">
        <f>VLOOKUP(A52,'PointS 8%'!$B$4:$F$76,5,FALSE)</f>
        <v>0</v>
      </c>
    </row>
    <row r="53" spans="1:4" x14ac:dyDescent="0.45">
      <c r="A53" s="9">
        <v>89</v>
      </c>
      <c r="B53" s="10" t="s">
        <v>102</v>
      </c>
      <c r="C53" s="10" t="s">
        <v>103</v>
      </c>
      <c r="D53" s="18">
        <f>VLOOKUP(A53,'PointS 8%'!$B$4:$F$76,5,FALSE)</f>
        <v>55271.87</v>
      </c>
    </row>
    <row r="54" spans="1:4" x14ac:dyDescent="0.45">
      <c r="A54" s="9">
        <v>92</v>
      </c>
      <c r="B54" s="10" t="s">
        <v>104</v>
      </c>
      <c r="C54" s="10" t="s">
        <v>105</v>
      </c>
      <c r="D54" s="18">
        <f>VLOOKUP(A54,'PointS 8%'!$B$4:$F$76,5,FALSE)</f>
        <v>12186.79</v>
      </c>
    </row>
    <row r="55" spans="1:4" x14ac:dyDescent="0.45">
      <c r="A55" s="9">
        <v>93</v>
      </c>
      <c r="B55" s="10" t="s">
        <v>106</v>
      </c>
      <c r="C55" s="10" t="s">
        <v>107</v>
      </c>
      <c r="D55" s="18">
        <f>VLOOKUP(A55,'PointS 8%'!$B$4:$F$76,5,FALSE)</f>
        <v>0</v>
      </c>
    </row>
    <row r="56" spans="1:4" x14ac:dyDescent="0.45">
      <c r="A56" s="9">
        <v>94</v>
      </c>
      <c r="B56" s="10" t="s">
        <v>108</v>
      </c>
      <c r="C56" s="10" t="s">
        <v>109</v>
      </c>
      <c r="D56" s="18">
        <f>VLOOKUP(A56,'PointS 8%'!$B$4:$F$76,5,FALSE)</f>
        <v>0</v>
      </c>
    </row>
    <row r="57" spans="1:4" x14ac:dyDescent="0.45">
      <c r="A57" s="9">
        <v>95</v>
      </c>
      <c r="B57" s="10" t="s">
        <v>79</v>
      </c>
      <c r="C57" s="10" t="s">
        <v>110</v>
      </c>
      <c r="D57" s="18">
        <f>VLOOKUP(A57,'PointS 8%'!$B$4:$F$76,5,FALSE)</f>
        <v>0</v>
      </c>
    </row>
    <row r="58" spans="1:4" x14ac:dyDescent="0.45">
      <c r="A58" s="9">
        <v>96</v>
      </c>
      <c r="B58" s="10" t="s">
        <v>111</v>
      </c>
      <c r="C58" s="10" t="s">
        <v>112</v>
      </c>
      <c r="D58" s="18">
        <f>VLOOKUP(A58,'PointS 8%'!$B$4:$F$76,5,FALSE)</f>
        <v>21108.43</v>
      </c>
    </row>
    <row r="59" spans="1:4" x14ac:dyDescent="0.45">
      <c r="A59" s="9">
        <v>97</v>
      </c>
      <c r="B59" s="10" t="s">
        <v>113</v>
      </c>
      <c r="C59" s="10" t="s">
        <v>114</v>
      </c>
      <c r="D59" s="18">
        <f>VLOOKUP(A59,'PointS 8%'!$B$4:$F$76,5,FALSE)</f>
        <v>18731.05</v>
      </c>
    </row>
    <row r="60" spans="1:4" x14ac:dyDescent="0.45">
      <c r="A60" s="9">
        <v>98</v>
      </c>
      <c r="B60" s="10" t="s">
        <v>47</v>
      </c>
      <c r="C60" s="10" t="s">
        <v>115</v>
      </c>
      <c r="D60" s="18">
        <f>VLOOKUP(A60,'PointS 8%'!$B$4:$F$76,5,FALSE)</f>
        <v>0</v>
      </c>
    </row>
    <row r="61" spans="1:4" x14ac:dyDescent="0.45">
      <c r="A61" s="9">
        <v>99</v>
      </c>
      <c r="B61" s="10" t="s">
        <v>47</v>
      </c>
      <c r="C61" s="10" t="s">
        <v>116</v>
      </c>
      <c r="D61" s="18">
        <f>VLOOKUP(A61,'PointS 8%'!$B$4:$F$76,5,FALSE)</f>
        <v>37118.959999999999</v>
      </c>
    </row>
    <row r="62" spans="1:4" x14ac:dyDescent="0.45">
      <c r="A62" s="9">
        <v>100</v>
      </c>
      <c r="B62" s="10" t="s">
        <v>117</v>
      </c>
      <c r="C62" s="10" t="s">
        <v>118</v>
      </c>
      <c r="D62" s="18">
        <f>VLOOKUP(A62,'PointS 8%'!$B$4:$F$76,5,FALSE)</f>
        <v>5109.8599999999997</v>
      </c>
    </row>
    <row r="63" spans="1:4" x14ac:dyDescent="0.45">
      <c r="A63" s="9">
        <v>101</v>
      </c>
      <c r="B63" s="10" t="s">
        <v>119</v>
      </c>
      <c r="C63" s="10" t="s">
        <v>176</v>
      </c>
      <c r="D63" s="18">
        <f>VLOOKUP(A63,'PointS 8%'!$B$4:$F$76,5,FALSE)</f>
        <v>7170.03</v>
      </c>
    </row>
    <row r="64" spans="1:4" x14ac:dyDescent="0.45">
      <c r="A64" s="9">
        <v>102</v>
      </c>
      <c r="B64" s="10" t="s">
        <v>47</v>
      </c>
      <c r="C64" s="10" t="s">
        <v>120</v>
      </c>
      <c r="D64" s="18"/>
    </row>
    <row r="65" spans="1:4" x14ac:dyDescent="0.45">
      <c r="A65" s="9">
        <v>103</v>
      </c>
      <c r="B65" s="10" t="s">
        <v>82</v>
      </c>
      <c r="C65" s="10" t="s">
        <v>144</v>
      </c>
      <c r="D65" s="18"/>
    </row>
    <row r="66" spans="1:4" x14ac:dyDescent="0.45">
      <c r="A66" s="9">
        <v>104</v>
      </c>
      <c r="B66" s="10" t="s">
        <v>67</v>
      </c>
      <c r="C66" s="10" t="s">
        <v>161</v>
      </c>
      <c r="D66" s="18">
        <f>VLOOKUP(A66,'PointS 8%'!$B$4:$F$76,5,FALSE)</f>
        <v>0</v>
      </c>
    </row>
    <row r="67" spans="1:4" x14ac:dyDescent="0.45">
      <c r="A67" s="9">
        <v>105</v>
      </c>
      <c r="B67" s="10" t="s">
        <v>121</v>
      </c>
      <c r="C67" s="10" t="s">
        <v>122</v>
      </c>
      <c r="D67" s="18"/>
    </row>
    <row r="68" spans="1:4" x14ac:dyDescent="0.45">
      <c r="A68" s="9">
        <v>106</v>
      </c>
      <c r="B68" s="10" t="s">
        <v>30</v>
      </c>
      <c r="C68" s="10" t="s">
        <v>151</v>
      </c>
      <c r="D68" s="18"/>
    </row>
    <row r="69" spans="1:4" x14ac:dyDescent="0.45">
      <c r="A69" s="9">
        <v>107</v>
      </c>
      <c r="B69" s="10" t="s">
        <v>100</v>
      </c>
      <c r="C69" s="10" t="s">
        <v>154</v>
      </c>
      <c r="D69" s="18">
        <f>VLOOKUP(A69,'PointS 8%'!$B$4:$F$76,5,FALSE)</f>
        <v>0</v>
      </c>
    </row>
    <row r="70" spans="1:4" x14ac:dyDescent="0.45">
      <c r="A70" s="9">
        <v>108</v>
      </c>
      <c r="B70" s="10" t="s">
        <v>15</v>
      </c>
      <c r="C70" s="10" t="s">
        <v>145</v>
      </c>
      <c r="D70" s="18"/>
    </row>
    <row r="71" spans="1:4" x14ac:dyDescent="0.45">
      <c r="A71" s="9">
        <v>109</v>
      </c>
      <c r="B71" s="10" t="s">
        <v>124</v>
      </c>
      <c r="C71" s="10" t="s">
        <v>125</v>
      </c>
      <c r="D71" s="18">
        <f>VLOOKUP(A71,'PointS 8%'!$B$4:$F$76,5,FALSE)</f>
        <v>0</v>
      </c>
    </row>
    <row r="72" spans="1:4" x14ac:dyDescent="0.45">
      <c r="A72" s="9">
        <v>110</v>
      </c>
      <c r="B72" s="10" t="s">
        <v>126</v>
      </c>
      <c r="C72" s="10" t="s">
        <v>127</v>
      </c>
      <c r="D72" s="18">
        <f>VLOOKUP(A72,'PointS 8%'!$B$4:$F$76,5,FALSE)</f>
        <v>0</v>
      </c>
    </row>
    <row r="73" spans="1:4" x14ac:dyDescent="0.45">
      <c r="A73" s="9">
        <v>111</v>
      </c>
      <c r="B73" s="10" t="s">
        <v>102</v>
      </c>
      <c r="C73" s="10" t="s">
        <v>128</v>
      </c>
      <c r="D73" s="18">
        <f>VLOOKUP(A73,'PointS 8%'!$B$4:$F$76,5,FALSE)</f>
        <v>13515.97</v>
      </c>
    </row>
    <row r="74" spans="1:4" x14ac:dyDescent="0.45">
      <c r="A74" s="9">
        <v>112</v>
      </c>
      <c r="B74" s="10" t="s">
        <v>102</v>
      </c>
      <c r="C74" s="10" t="s">
        <v>129</v>
      </c>
      <c r="D74" s="18">
        <f>VLOOKUP(A74,'PointS 8%'!$B$4:$F$76,5,FALSE)</f>
        <v>26005.11</v>
      </c>
    </row>
    <row r="75" spans="1:4" x14ac:dyDescent="0.45">
      <c r="A75" s="9">
        <v>113</v>
      </c>
      <c r="B75" s="10" t="s">
        <v>130</v>
      </c>
      <c r="C75" s="10" t="s">
        <v>131</v>
      </c>
      <c r="D75" s="18">
        <f>VLOOKUP(A75,'PointS 8%'!$B$4:$F$76,5,FALSE)</f>
        <v>4128.32</v>
      </c>
    </row>
    <row r="76" spans="1:4" x14ac:dyDescent="0.45">
      <c r="A76" s="9">
        <v>114</v>
      </c>
      <c r="B76" s="10" t="s">
        <v>132</v>
      </c>
      <c r="C76" s="10" t="s">
        <v>133</v>
      </c>
      <c r="D76" s="18"/>
    </row>
    <row r="77" spans="1:4" x14ac:dyDescent="0.45">
      <c r="A77" s="9">
        <v>115</v>
      </c>
      <c r="B77" s="10" t="s">
        <v>134</v>
      </c>
      <c r="C77" s="10" t="s">
        <v>135</v>
      </c>
      <c r="D77" s="18">
        <f>VLOOKUP(A77,'PointS 8%'!$B$4:$F$76,5,FALSE)</f>
        <v>10344.74</v>
      </c>
    </row>
    <row r="78" spans="1:4" x14ac:dyDescent="0.45">
      <c r="A78" s="9">
        <v>116</v>
      </c>
      <c r="B78" s="10" t="s">
        <v>136</v>
      </c>
      <c r="C78" s="10" t="s">
        <v>159</v>
      </c>
      <c r="D78" s="18">
        <f>VLOOKUP(A78,'PointS 8%'!$B$4:$F$76,5,FALSE)</f>
        <v>536.65</v>
      </c>
    </row>
    <row r="79" spans="1:4" x14ac:dyDescent="0.45">
      <c r="A79" s="9">
        <v>117</v>
      </c>
      <c r="B79" s="10" t="s">
        <v>137</v>
      </c>
      <c r="C79" s="10" t="s">
        <v>138</v>
      </c>
      <c r="D79" s="18">
        <f>VLOOKUP(A79,'PointS 8%'!$B$4:$F$76,5,FALSE)</f>
        <v>0</v>
      </c>
    </row>
    <row r="80" spans="1:4" x14ac:dyDescent="0.45">
      <c r="A80" s="9">
        <v>118</v>
      </c>
      <c r="B80" s="10" t="s">
        <v>139</v>
      </c>
      <c r="C80" s="10" t="s">
        <v>140</v>
      </c>
      <c r="D80" s="18">
        <f>VLOOKUP(A80,'PointS 8%'!$B$4:$F$76,5,FALSE)</f>
        <v>0</v>
      </c>
    </row>
    <row r="81" spans="1:16366" x14ac:dyDescent="0.45">
      <c r="A81" s="9">
        <v>119</v>
      </c>
      <c r="B81" s="10" t="s">
        <v>62</v>
      </c>
      <c r="C81" s="10" t="s">
        <v>141</v>
      </c>
      <c r="D81" s="18">
        <f>VLOOKUP(A81,'PointS 8%'!$B$4:$F$76,5,FALSE)</f>
        <v>0</v>
      </c>
    </row>
    <row r="82" spans="1:16366" x14ac:dyDescent="0.45">
      <c r="A82" s="9">
        <v>120</v>
      </c>
      <c r="B82" s="10" t="s">
        <v>62</v>
      </c>
      <c r="C82" s="10" t="s">
        <v>142</v>
      </c>
      <c r="D82" s="18">
        <f>VLOOKUP(A82,'PointS 8%'!$B$4:$F$76,5,FALSE)</f>
        <v>0</v>
      </c>
    </row>
    <row r="83" spans="1:16366" x14ac:dyDescent="0.45">
      <c r="A83" s="9">
        <v>121</v>
      </c>
      <c r="B83" s="10" t="s">
        <v>62</v>
      </c>
      <c r="C83" s="10" t="s">
        <v>143</v>
      </c>
      <c r="D83" s="18"/>
    </row>
    <row r="84" spans="1:16366" x14ac:dyDescent="0.45">
      <c r="A84" s="9">
        <v>122</v>
      </c>
      <c r="B84" s="10" t="s">
        <v>157</v>
      </c>
      <c r="C84" s="10" t="s">
        <v>158</v>
      </c>
      <c r="D84" s="18"/>
    </row>
    <row r="85" spans="1:16366" x14ac:dyDescent="0.45">
      <c r="A85" s="9">
        <v>123</v>
      </c>
      <c r="B85" s="10" t="s">
        <v>155</v>
      </c>
      <c r="C85" s="10" t="s">
        <v>156</v>
      </c>
      <c r="D85" s="18"/>
    </row>
    <row r="86" spans="1:16366" x14ac:dyDescent="0.45">
      <c r="A86" s="9">
        <v>124</v>
      </c>
      <c r="B86" s="10" t="s">
        <v>66</v>
      </c>
      <c r="C86" s="10" t="s">
        <v>150</v>
      </c>
      <c r="D86" s="18">
        <f>VLOOKUP(A86,'PointS 8%'!$B$4:$F$76,5,FALSE)</f>
        <v>9634.24</v>
      </c>
      <c r="H86" s="11"/>
      <c r="I86" s="11"/>
      <c r="J86" s="15"/>
      <c r="K86" s="11"/>
      <c r="L86" s="11"/>
      <c r="M86" s="15"/>
      <c r="N86" s="11"/>
      <c r="O86" s="11"/>
      <c r="P86" s="15"/>
      <c r="Q86" s="11"/>
      <c r="R86" s="11"/>
      <c r="S86" s="15"/>
      <c r="T86" s="11"/>
      <c r="U86" s="11"/>
      <c r="V86" s="15"/>
      <c r="W86" s="11"/>
      <c r="X86" s="11"/>
      <c r="Y86" s="15"/>
      <c r="Z86" s="11"/>
      <c r="AA86" s="11"/>
      <c r="AB86" s="15"/>
      <c r="AC86" s="11"/>
      <c r="AD86" s="11"/>
      <c r="AE86" s="15"/>
      <c r="AF86" s="11"/>
      <c r="AG86" s="11"/>
      <c r="AH86" s="15"/>
      <c r="AI86" s="11"/>
      <c r="AJ86" s="11"/>
      <c r="AK86" s="15"/>
      <c r="AL86" s="11"/>
      <c r="AM86" s="11"/>
      <c r="AN86" s="15"/>
      <c r="AO86" s="13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  <c r="XEJ86" s="10"/>
      <c r="XEK86" s="10"/>
      <c r="XEL86" s="9"/>
    </row>
    <row r="87" spans="1:16366" x14ac:dyDescent="0.45">
      <c r="A87" s="9">
        <v>125</v>
      </c>
      <c r="B87" s="10" t="s">
        <v>64</v>
      </c>
      <c r="C87" s="10" t="s">
        <v>146</v>
      </c>
      <c r="D87" s="18">
        <f>VLOOKUP(A87,'PointS 8%'!$B$4:$F$76,5,FALSE)</f>
        <v>16859.919999999998</v>
      </c>
      <c r="H87" s="11"/>
      <c r="I87" s="11"/>
      <c r="J87" s="15"/>
      <c r="K87" s="11"/>
      <c r="L87" s="11"/>
      <c r="M87" s="15"/>
      <c r="N87" s="11"/>
      <c r="O87" s="11"/>
      <c r="P87" s="15"/>
      <c r="Q87" s="11"/>
      <c r="R87" s="11"/>
      <c r="S87" s="15"/>
      <c r="T87" s="11"/>
      <c r="U87" s="11"/>
      <c r="V87" s="15"/>
      <c r="W87" s="11"/>
      <c r="X87" s="11"/>
      <c r="Y87" s="15"/>
      <c r="Z87" s="11"/>
      <c r="AA87" s="11"/>
      <c r="AB87" s="15"/>
      <c r="AC87" s="11"/>
      <c r="AD87" s="11"/>
      <c r="AE87" s="15"/>
      <c r="AF87" s="11"/>
      <c r="AG87" s="11"/>
      <c r="AH87" s="15"/>
      <c r="AI87" s="11"/>
      <c r="AJ87" s="11"/>
      <c r="AK87" s="15"/>
      <c r="AL87" s="11"/>
      <c r="AM87" s="11"/>
      <c r="AN87" s="15"/>
      <c r="AO87" s="13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  <c r="XEJ87" s="10"/>
      <c r="XEK87" s="10"/>
      <c r="XEL87" s="9"/>
    </row>
    <row r="88" spans="1:16366" x14ac:dyDescent="0.45">
      <c r="A88" s="9">
        <v>126</v>
      </c>
      <c r="B88" s="10" t="s">
        <v>94</v>
      </c>
      <c r="C88" s="10" t="s">
        <v>147</v>
      </c>
      <c r="D88" s="18">
        <f>VLOOKUP(A88,'PointS 8%'!$B$4:$F$76,5,FALSE)</f>
        <v>6325</v>
      </c>
      <c r="H88" s="11"/>
      <c r="I88" s="11"/>
      <c r="J88" s="15"/>
      <c r="K88" s="11"/>
      <c r="L88" s="11"/>
      <c r="M88" s="15"/>
      <c r="N88" s="11"/>
      <c r="O88" s="11"/>
      <c r="P88" s="15"/>
      <c r="Q88" s="11"/>
      <c r="R88" s="11"/>
      <c r="S88" s="15"/>
      <c r="T88" s="11"/>
      <c r="U88" s="11"/>
      <c r="V88" s="15"/>
      <c r="W88" s="11"/>
      <c r="X88" s="11"/>
      <c r="Y88" s="15"/>
      <c r="Z88" s="11"/>
      <c r="AA88" s="11"/>
      <c r="AB88" s="15"/>
      <c r="AC88" s="11"/>
      <c r="AD88" s="11"/>
      <c r="AE88" s="15"/>
      <c r="AF88" s="11"/>
      <c r="AG88" s="11"/>
      <c r="AH88" s="15"/>
      <c r="AI88" s="11"/>
      <c r="AJ88" s="11"/>
      <c r="AK88" s="15"/>
      <c r="AL88" s="11"/>
      <c r="AM88" s="11"/>
      <c r="AN88" s="15"/>
      <c r="AO88" s="13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  <c r="XEJ88" s="10"/>
      <c r="XEK88" s="10"/>
      <c r="XEL88" s="9"/>
    </row>
    <row r="89" spans="1:16366" x14ac:dyDescent="0.45">
      <c r="A89" s="9">
        <v>127</v>
      </c>
      <c r="B89" s="10" t="s">
        <v>149</v>
      </c>
      <c r="C89" s="10" t="s">
        <v>148</v>
      </c>
      <c r="D89" s="18"/>
    </row>
    <row r="90" spans="1:16366" x14ac:dyDescent="0.45">
      <c r="A90" s="9">
        <v>128</v>
      </c>
      <c r="B90" s="10" t="s">
        <v>63</v>
      </c>
      <c r="C90" s="10" t="s">
        <v>152</v>
      </c>
      <c r="D90" s="18"/>
    </row>
    <row r="91" spans="1:16366" x14ac:dyDescent="0.45">
      <c r="A91" s="9">
        <v>129</v>
      </c>
      <c r="B91" s="10" t="s">
        <v>67</v>
      </c>
      <c r="C91" s="10" t="s">
        <v>162</v>
      </c>
      <c r="D91" s="18"/>
    </row>
    <row r="92" spans="1:16366" x14ac:dyDescent="0.45">
      <c r="A92" s="9">
        <v>130</v>
      </c>
      <c r="B92" s="10" t="s">
        <v>30</v>
      </c>
      <c r="C92" s="10" t="s">
        <v>163</v>
      </c>
      <c r="D92" s="18">
        <f>VLOOKUP(A92,'PointS 8%'!$B$4:$F$76,5,FALSE)</f>
        <v>0</v>
      </c>
    </row>
    <row r="93" spans="1:16366" x14ac:dyDescent="0.45">
      <c r="A93" s="9">
        <v>131</v>
      </c>
      <c r="B93" s="10" t="s">
        <v>164</v>
      </c>
      <c r="C93" s="10" t="s">
        <v>165</v>
      </c>
      <c r="D93" s="18">
        <f>VLOOKUP(A93,'PointS 8%'!$B$4:$F$76,5,FALSE)</f>
        <v>13984.95</v>
      </c>
    </row>
    <row r="94" spans="1:16366" x14ac:dyDescent="0.45">
      <c r="A94" s="9">
        <v>132</v>
      </c>
      <c r="B94" s="10" t="s">
        <v>166</v>
      </c>
      <c r="C94" s="10" t="s">
        <v>167</v>
      </c>
      <c r="D94" s="18">
        <f>VLOOKUP(A94,'PointS 8%'!$B$4:$F$76,5,FALSE)</f>
        <v>2465.8200000000002</v>
      </c>
    </row>
    <row r="95" spans="1:16366" x14ac:dyDescent="0.45">
      <c r="A95" s="9">
        <v>133</v>
      </c>
      <c r="B95" s="10" t="s">
        <v>168</v>
      </c>
      <c r="C95" s="10" t="s">
        <v>169</v>
      </c>
      <c r="D95" s="18"/>
    </row>
    <row r="96" spans="1:16366" x14ac:dyDescent="0.45">
      <c r="A96" s="9">
        <v>134</v>
      </c>
      <c r="B96" s="10" t="s">
        <v>170</v>
      </c>
      <c r="C96" s="10" t="s">
        <v>174</v>
      </c>
      <c r="D96" s="18"/>
    </row>
    <row r="97" spans="1:4" x14ac:dyDescent="0.45">
      <c r="A97" s="9">
        <v>135</v>
      </c>
      <c r="B97" s="10" t="s">
        <v>171</v>
      </c>
      <c r="C97" s="10" t="s">
        <v>175</v>
      </c>
      <c r="D97" s="18"/>
    </row>
    <row r="98" spans="1:4" x14ac:dyDescent="0.45">
      <c r="A98" s="9">
        <v>136</v>
      </c>
      <c r="B98" s="10" t="s">
        <v>172</v>
      </c>
      <c r="C98" s="10" t="s">
        <v>173</v>
      </c>
      <c r="D98" s="18"/>
    </row>
    <row r="99" spans="1:4" x14ac:dyDescent="0.45">
      <c r="A99" s="28">
        <v>137</v>
      </c>
      <c r="B99" s="18" t="s">
        <v>334</v>
      </c>
      <c r="C99" s="18" t="s">
        <v>335</v>
      </c>
      <c r="D99" s="18"/>
    </row>
    <row r="100" spans="1:4" x14ac:dyDescent="0.45">
      <c r="A100" s="18"/>
      <c r="B100" s="18"/>
      <c r="C100" s="18"/>
      <c r="D100" s="18"/>
    </row>
    <row r="101" spans="1:4" x14ac:dyDescent="0.45">
      <c r="C101" s="21" t="s">
        <v>153</v>
      </c>
      <c r="D101" s="27">
        <f>SUM(D5:D100)</f>
        <v>845298.04999999981</v>
      </c>
    </row>
    <row r="102" spans="1:4" x14ac:dyDescent="0.45">
      <c r="C102" s="22" t="s">
        <v>184</v>
      </c>
      <c r="D102" s="18"/>
    </row>
    <row r="103" spans="1:4" x14ac:dyDescent="0.45">
      <c r="C103" s="22" t="s">
        <v>185</v>
      </c>
      <c r="D103" s="25">
        <f>D101*0.08</f>
        <v>67623.843999999983</v>
      </c>
    </row>
    <row r="104" spans="1:4" x14ac:dyDescent="0.45">
      <c r="C104" s="20" t="s">
        <v>186</v>
      </c>
      <c r="D104" s="26"/>
    </row>
    <row r="105" spans="1:4" x14ac:dyDescent="0.45">
      <c r="C105" s="24" t="s">
        <v>316</v>
      </c>
      <c r="D105" s="23" t="s">
        <v>350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88"/>
  <sheetViews>
    <sheetView workbookViewId="0">
      <selection activeCell="J89" sqref="J89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  <col min="15" max="15" width="13.6640625" bestFit="1" customWidth="1"/>
    <col min="16" max="16" width="11.3984375" bestFit="1" customWidth="1"/>
  </cols>
  <sheetData>
    <row r="1" spans="1:16" x14ac:dyDescent="0.45">
      <c r="A1" s="29" t="s">
        <v>187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45">
      <c r="A2" s="33" t="s">
        <v>188</v>
      </c>
      <c r="B2" s="33" t="s">
        <v>188</v>
      </c>
      <c r="C2" s="33" t="s">
        <v>188</v>
      </c>
      <c r="D2" s="33" t="s">
        <v>188</v>
      </c>
      <c r="E2" s="33" t="s">
        <v>188</v>
      </c>
      <c r="F2" s="31" t="s">
        <v>347</v>
      </c>
      <c r="G2" s="31" t="s">
        <v>188</v>
      </c>
      <c r="H2" s="31" t="s">
        <v>188</v>
      </c>
      <c r="I2" s="31" t="s">
        <v>188</v>
      </c>
      <c r="J2" s="31" t="s">
        <v>188</v>
      </c>
      <c r="K2" s="31" t="s">
        <v>348</v>
      </c>
      <c r="L2" s="31" t="s">
        <v>188</v>
      </c>
      <c r="M2" s="31" t="s">
        <v>188</v>
      </c>
      <c r="N2" s="31" t="s">
        <v>188</v>
      </c>
      <c r="O2" s="31" t="s">
        <v>188</v>
      </c>
      <c r="P2" s="31" t="s">
        <v>188</v>
      </c>
    </row>
    <row r="3" spans="1:16" x14ac:dyDescent="0.45">
      <c r="A3" s="33" t="s">
        <v>189</v>
      </c>
      <c r="B3" s="33" t="s">
        <v>190</v>
      </c>
      <c r="C3" s="33" t="s">
        <v>191</v>
      </c>
      <c r="D3" s="33" t="s">
        <v>188</v>
      </c>
      <c r="E3" s="33" t="s">
        <v>192</v>
      </c>
      <c r="F3" s="31" t="s">
        <v>177</v>
      </c>
      <c r="G3" s="31" t="s">
        <v>178</v>
      </c>
      <c r="H3" s="31" t="s">
        <v>179</v>
      </c>
      <c r="I3" s="31" t="s">
        <v>180</v>
      </c>
      <c r="J3" s="31" t="s">
        <v>182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45">
      <c r="A4" s="31" t="s">
        <v>193</v>
      </c>
      <c r="B4" s="40">
        <v>1</v>
      </c>
      <c r="C4" s="31" t="s">
        <v>194</v>
      </c>
      <c r="D4" s="31" t="s">
        <v>4</v>
      </c>
      <c r="E4" s="31" t="s">
        <v>3</v>
      </c>
      <c r="F4" s="36">
        <v>118182.26</v>
      </c>
      <c r="G4" s="35"/>
      <c r="H4" s="35"/>
      <c r="I4" s="35"/>
      <c r="J4" s="35"/>
      <c r="K4" s="36">
        <v>1898383.97</v>
      </c>
      <c r="L4" s="36">
        <v>454.23</v>
      </c>
      <c r="M4" s="36">
        <v>11854.08</v>
      </c>
      <c r="N4" s="35"/>
      <c r="O4" s="35"/>
      <c r="P4" s="35"/>
    </row>
    <row r="5" spans="1:16" x14ac:dyDescent="0.45">
      <c r="A5" s="31" t="s">
        <v>188</v>
      </c>
      <c r="B5" s="40">
        <v>3</v>
      </c>
      <c r="C5" s="31" t="s">
        <v>317</v>
      </c>
      <c r="D5" s="31" t="s">
        <v>6</v>
      </c>
      <c r="E5" s="31" t="s">
        <v>318</v>
      </c>
      <c r="F5" s="36">
        <v>5129.0200000000004</v>
      </c>
      <c r="G5" s="35"/>
      <c r="H5" s="35"/>
      <c r="I5" s="35"/>
      <c r="J5" s="35"/>
      <c r="K5" s="36">
        <v>127987.98</v>
      </c>
      <c r="L5" s="35"/>
      <c r="M5" s="35"/>
      <c r="N5" s="35"/>
      <c r="O5" s="35"/>
      <c r="P5" s="35"/>
    </row>
    <row r="6" spans="1:16" x14ac:dyDescent="0.45">
      <c r="A6" s="31" t="s">
        <v>188</v>
      </c>
      <c r="B6" s="40">
        <v>5</v>
      </c>
      <c r="C6" s="31" t="s">
        <v>195</v>
      </c>
      <c r="D6" s="31" t="s">
        <v>8</v>
      </c>
      <c r="E6" s="31" t="s">
        <v>7</v>
      </c>
      <c r="F6" s="36">
        <v>81232.740000000005</v>
      </c>
      <c r="G6" s="35"/>
      <c r="H6" s="35"/>
      <c r="I6" s="35"/>
      <c r="J6" s="35"/>
      <c r="K6" s="36">
        <v>1463319.82</v>
      </c>
      <c r="L6" s="35"/>
      <c r="M6" s="35"/>
      <c r="N6" s="35"/>
      <c r="O6" s="35"/>
      <c r="P6" s="35"/>
    </row>
    <row r="7" spans="1:16" x14ac:dyDescent="0.45">
      <c r="A7" s="31" t="s">
        <v>188</v>
      </c>
      <c r="B7" s="40">
        <v>6</v>
      </c>
      <c r="C7" s="31" t="s">
        <v>349</v>
      </c>
      <c r="D7" s="31" t="s">
        <v>10</v>
      </c>
      <c r="E7" s="31" t="s">
        <v>9</v>
      </c>
      <c r="F7" s="35"/>
      <c r="G7" s="35"/>
      <c r="H7" s="35"/>
      <c r="I7" s="35"/>
      <c r="J7" s="35"/>
      <c r="K7" s="36">
        <v>2962.7</v>
      </c>
      <c r="L7" s="35"/>
      <c r="M7" s="35"/>
      <c r="N7" s="35"/>
      <c r="O7" s="35"/>
      <c r="P7" s="35"/>
    </row>
    <row r="8" spans="1:16" x14ac:dyDescent="0.45">
      <c r="A8" s="31" t="s">
        <v>188</v>
      </c>
      <c r="B8" s="40">
        <v>7</v>
      </c>
      <c r="C8" s="31" t="s">
        <v>196</v>
      </c>
      <c r="D8" s="31" t="s">
        <v>12</v>
      </c>
      <c r="E8" s="31" t="s">
        <v>11</v>
      </c>
      <c r="F8" s="36">
        <v>588352.75</v>
      </c>
      <c r="G8" s="35"/>
      <c r="H8" s="35"/>
      <c r="I8" s="35"/>
      <c r="J8" s="36">
        <v>14803.65</v>
      </c>
      <c r="K8" s="36">
        <v>6225984.79</v>
      </c>
      <c r="L8" s="35"/>
      <c r="M8" s="36">
        <v>4474.26</v>
      </c>
      <c r="N8" s="35"/>
      <c r="O8" s="36">
        <v>32379.09</v>
      </c>
      <c r="P8" s="35"/>
    </row>
    <row r="9" spans="1:16" x14ac:dyDescent="0.45">
      <c r="A9" s="31" t="s">
        <v>188</v>
      </c>
      <c r="B9" s="40">
        <v>100</v>
      </c>
      <c r="C9" s="31" t="s">
        <v>197</v>
      </c>
      <c r="D9" s="31" t="s">
        <v>118</v>
      </c>
      <c r="E9" s="31" t="s">
        <v>198</v>
      </c>
      <c r="F9" s="36">
        <v>6409.21</v>
      </c>
      <c r="G9" s="35"/>
      <c r="H9" s="35"/>
      <c r="I9" s="35"/>
      <c r="J9" s="36">
        <v>5343.92</v>
      </c>
      <c r="K9" s="36">
        <v>261952.42</v>
      </c>
      <c r="L9" s="35"/>
      <c r="M9" s="35"/>
      <c r="N9" s="35"/>
      <c r="O9" s="36">
        <v>20926.11</v>
      </c>
      <c r="P9" s="35"/>
    </row>
    <row r="10" spans="1:16" x14ac:dyDescent="0.45">
      <c r="A10" s="31" t="s">
        <v>188</v>
      </c>
      <c r="B10" s="40">
        <v>101</v>
      </c>
      <c r="C10" s="31" t="s">
        <v>319</v>
      </c>
      <c r="D10" s="31" t="s">
        <v>320</v>
      </c>
      <c r="E10" s="31" t="s">
        <v>119</v>
      </c>
      <c r="F10" s="36">
        <v>10254.93</v>
      </c>
      <c r="G10" s="36">
        <v>3647.7</v>
      </c>
      <c r="H10" s="35"/>
      <c r="I10" s="35"/>
      <c r="J10" s="35"/>
      <c r="K10" s="36">
        <v>199014.26</v>
      </c>
      <c r="L10" s="36">
        <v>10059.84</v>
      </c>
      <c r="M10" s="35"/>
      <c r="N10" s="35"/>
      <c r="O10" s="35"/>
      <c r="P10" s="35"/>
    </row>
    <row r="11" spans="1:16" x14ac:dyDescent="0.45">
      <c r="A11" s="31" t="s">
        <v>188</v>
      </c>
      <c r="B11" s="40">
        <v>104</v>
      </c>
      <c r="C11" s="31" t="s">
        <v>199</v>
      </c>
      <c r="D11" s="31" t="s">
        <v>200</v>
      </c>
      <c r="E11" s="31" t="s">
        <v>67</v>
      </c>
      <c r="F11" s="36">
        <v>4265.6400000000003</v>
      </c>
      <c r="G11" s="35"/>
      <c r="H11" s="35"/>
      <c r="I11" s="35"/>
      <c r="J11" s="35"/>
      <c r="K11" s="36">
        <v>136585.45000000001</v>
      </c>
      <c r="L11" s="35"/>
      <c r="M11" s="35"/>
      <c r="N11" s="35"/>
      <c r="O11" s="35"/>
      <c r="P11" s="35"/>
    </row>
    <row r="12" spans="1:16" x14ac:dyDescent="0.45">
      <c r="A12" s="31" t="s">
        <v>188</v>
      </c>
      <c r="B12" s="40">
        <v>107</v>
      </c>
      <c r="C12" s="31" t="s">
        <v>201</v>
      </c>
      <c r="D12" s="31" t="s">
        <v>202</v>
      </c>
      <c r="E12" s="31" t="s">
        <v>203</v>
      </c>
      <c r="F12" s="36">
        <v>2824063.48</v>
      </c>
      <c r="G12" s="35"/>
      <c r="H12" s="36">
        <v>193976.44</v>
      </c>
      <c r="I12" s="35"/>
      <c r="J12" s="36">
        <v>10338.1</v>
      </c>
      <c r="K12" s="36">
        <v>5700447.3200000003</v>
      </c>
      <c r="L12" s="36">
        <v>5688.9</v>
      </c>
      <c r="M12" s="36">
        <v>621342.43999999994</v>
      </c>
      <c r="N12" s="35"/>
      <c r="O12" s="36">
        <v>58882.28</v>
      </c>
      <c r="P12" s="35"/>
    </row>
    <row r="13" spans="1:16" x14ac:dyDescent="0.45">
      <c r="A13" s="31" t="s">
        <v>188</v>
      </c>
      <c r="B13" s="40">
        <v>108</v>
      </c>
      <c r="C13" s="31" t="s">
        <v>342</v>
      </c>
      <c r="D13" s="31" t="s">
        <v>343</v>
      </c>
      <c r="E13" s="31" t="s">
        <v>100</v>
      </c>
      <c r="F13" s="35"/>
      <c r="G13" s="35"/>
      <c r="H13" s="35"/>
      <c r="I13" s="35"/>
      <c r="J13" s="35"/>
      <c r="K13" s="36">
        <v>3363.93</v>
      </c>
      <c r="L13" s="35"/>
      <c r="M13" s="35"/>
      <c r="N13" s="35"/>
      <c r="O13" s="35"/>
      <c r="P13" s="35"/>
    </row>
    <row r="14" spans="1:16" x14ac:dyDescent="0.45">
      <c r="A14" s="31" t="s">
        <v>188</v>
      </c>
      <c r="B14" s="40">
        <v>109</v>
      </c>
      <c r="C14" s="31" t="s">
        <v>321</v>
      </c>
      <c r="D14" s="31" t="s">
        <v>322</v>
      </c>
      <c r="E14" s="31" t="s">
        <v>323</v>
      </c>
      <c r="F14" s="35"/>
      <c r="G14" s="35"/>
      <c r="H14" s="35"/>
      <c r="I14" s="35"/>
      <c r="J14" s="35"/>
      <c r="K14" s="36">
        <v>45180.1</v>
      </c>
      <c r="L14" s="35"/>
      <c r="M14" s="35"/>
      <c r="N14" s="35"/>
      <c r="O14" s="35"/>
      <c r="P14" s="35"/>
    </row>
    <row r="15" spans="1:16" x14ac:dyDescent="0.45">
      <c r="A15" s="31" t="s">
        <v>188</v>
      </c>
      <c r="B15" s="40">
        <v>11</v>
      </c>
      <c r="C15" s="31" t="s">
        <v>204</v>
      </c>
      <c r="D15" s="31" t="s">
        <v>205</v>
      </c>
      <c r="E15" s="31" t="s">
        <v>16</v>
      </c>
      <c r="F15" s="36">
        <v>31829.9</v>
      </c>
      <c r="G15" s="35"/>
      <c r="H15" s="35"/>
      <c r="I15" s="35"/>
      <c r="J15" s="36">
        <v>9744.7999999999993</v>
      </c>
      <c r="K15" s="36">
        <v>270044.26</v>
      </c>
      <c r="L15" s="36">
        <v>460875.24</v>
      </c>
      <c r="M15" s="35"/>
      <c r="N15" s="35"/>
      <c r="O15" s="36">
        <v>19177.599999999999</v>
      </c>
      <c r="P15" s="35"/>
    </row>
    <row r="16" spans="1:16" x14ac:dyDescent="0.45">
      <c r="A16" s="31" t="s">
        <v>188</v>
      </c>
      <c r="B16" s="40">
        <v>110</v>
      </c>
      <c r="C16" s="31" t="s">
        <v>206</v>
      </c>
      <c r="D16" s="31" t="s">
        <v>127</v>
      </c>
      <c r="E16" s="31" t="s">
        <v>126</v>
      </c>
      <c r="F16" s="36">
        <v>1105.2</v>
      </c>
      <c r="G16" s="35"/>
      <c r="H16" s="35"/>
      <c r="I16" s="35"/>
      <c r="J16" s="35"/>
      <c r="K16" s="36">
        <v>184415.49</v>
      </c>
      <c r="L16" s="35"/>
      <c r="M16" s="35"/>
      <c r="N16" s="35"/>
      <c r="O16" s="35"/>
      <c r="P16" s="35"/>
    </row>
    <row r="17" spans="1:16" x14ac:dyDescent="0.45">
      <c r="A17" s="31" t="s">
        <v>188</v>
      </c>
      <c r="B17" s="40">
        <v>111</v>
      </c>
      <c r="C17" s="31" t="s">
        <v>207</v>
      </c>
      <c r="D17" s="31" t="s">
        <v>208</v>
      </c>
      <c r="E17" s="31" t="s">
        <v>209</v>
      </c>
      <c r="F17" s="36">
        <v>63553.279999999999</v>
      </c>
      <c r="G17" s="35"/>
      <c r="H17" s="35"/>
      <c r="I17" s="35"/>
      <c r="J17" s="35"/>
      <c r="K17" s="36">
        <v>674820.11</v>
      </c>
      <c r="L17" s="35"/>
      <c r="M17" s="35"/>
      <c r="N17" s="35"/>
      <c r="O17" s="35"/>
      <c r="P17" s="35"/>
    </row>
    <row r="18" spans="1:16" x14ac:dyDescent="0.45">
      <c r="A18" s="31" t="s">
        <v>188</v>
      </c>
      <c r="B18" s="40">
        <v>112</v>
      </c>
      <c r="C18" s="31" t="s">
        <v>210</v>
      </c>
      <c r="D18" s="31" t="s">
        <v>211</v>
      </c>
      <c r="E18" s="31" t="s">
        <v>212</v>
      </c>
      <c r="F18" s="36">
        <v>38529.629999999997</v>
      </c>
      <c r="G18" s="35"/>
      <c r="H18" s="35"/>
      <c r="I18" s="35"/>
      <c r="J18" s="35"/>
      <c r="K18" s="36">
        <v>152754.70000000001</v>
      </c>
      <c r="L18" s="35"/>
      <c r="M18" s="35"/>
      <c r="N18" s="35"/>
      <c r="O18" s="35"/>
      <c r="P18" s="35"/>
    </row>
    <row r="19" spans="1:16" x14ac:dyDescent="0.45">
      <c r="A19" s="31" t="s">
        <v>188</v>
      </c>
      <c r="B19" s="40">
        <v>113</v>
      </c>
      <c r="C19" s="31" t="s">
        <v>333</v>
      </c>
      <c r="D19" s="31" t="s">
        <v>131</v>
      </c>
      <c r="E19" s="31" t="s">
        <v>130</v>
      </c>
      <c r="F19" s="36">
        <v>4128.32</v>
      </c>
      <c r="G19" s="35"/>
      <c r="H19" s="35"/>
      <c r="I19" s="35"/>
      <c r="J19" s="35"/>
      <c r="K19" s="36">
        <v>47150.76</v>
      </c>
      <c r="L19" s="36">
        <v>669.06</v>
      </c>
      <c r="M19" s="35"/>
      <c r="N19" s="35"/>
      <c r="O19" s="35"/>
      <c r="P19" s="35"/>
    </row>
    <row r="20" spans="1:16" x14ac:dyDescent="0.45">
      <c r="A20" s="31" t="s">
        <v>188</v>
      </c>
      <c r="B20" s="40">
        <v>114</v>
      </c>
      <c r="C20" s="31" t="s">
        <v>324</v>
      </c>
      <c r="D20" s="31" t="s">
        <v>133</v>
      </c>
      <c r="E20" s="31" t="s">
        <v>132</v>
      </c>
      <c r="F20" s="36">
        <v>2425.8000000000002</v>
      </c>
      <c r="G20" s="35"/>
      <c r="H20" s="35"/>
      <c r="I20" s="35"/>
      <c r="J20" s="35"/>
      <c r="K20" s="36">
        <v>40535.300000000003</v>
      </c>
      <c r="L20" s="35"/>
      <c r="M20" s="35"/>
      <c r="N20" s="35"/>
      <c r="O20" s="35"/>
      <c r="P20" s="35"/>
    </row>
    <row r="21" spans="1:16" x14ac:dyDescent="0.45">
      <c r="A21" s="31" t="s">
        <v>188</v>
      </c>
      <c r="B21" s="40">
        <v>115</v>
      </c>
      <c r="C21" s="31" t="s">
        <v>213</v>
      </c>
      <c r="D21" s="31" t="s">
        <v>214</v>
      </c>
      <c r="E21" s="31" t="s">
        <v>134</v>
      </c>
      <c r="F21" s="36">
        <v>23974.34</v>
      </c>
      <c r="G21" s="35"/>
      <c r="H21" s="35"/>
      <c r="I21" s="35"/>
      <c r="J21" s="35"/>
      <c r="K21" s="36">
        <v>335752.72</v>
      </c>
      <c r="L21" s="35"/>
      <c r="M21" s="35"/>
      <c r="N21" s="35"/>
      <c r="O21" s="35"/>
      <c r="P21" s="35"/>
    </row>
    <row r="22" spans="1:16" x14ac:dyDescent="0.45">
      <c r="A22" s="31" t="s">
        <v>188</v>
      </c>
      <c r="B22" s="40">
        <v>116</v>
      </c>
      <c r="C22" s="31" t="s">
        <v>215</v>
      </c>
      <c r="D22" s="31" t="s">
        <v>159</v>
      </c>
      <c r="E22" s="31" t="s">
        <v>136</v>
      </c>
      <c r="F22" s="36">
        <v>2894.85</v>
      </c>
      <c r="G22" s="35"/>
      <c r="H22" s="35"/>
      <c r="I22" s="35"/>
      <c r="J22" s="35"/>
      <c r="K22" s="36">
        <v>35666.85</v>
      </c>
      <c r="L22" s="35"/>
      <c r="M22" s="35"/>
      <c r="N22" s="35"/>
      <c r="O22" s="35"/>
      <c r="P22" s="35"/>
    </row>
    <row r="23" spans="1:16" x14ac:dyDescent="0.45">
      <c r="A23" s="31" t="s">
        <v>188</v>
      </c>
      <c r="B23" s="40">
        <v>117</v>
      </c>
      <c r="C23" s="31" t="s">
        <v>216</v>
      </c>
      <c r="D23" s="31" t="s">
        <v>217</v>
      </c>
      <c r="E23" s="31" t="s">
        <v>137</v>
      </c>
      <c r="F23" s="36">
        <v>2815.76</v>
      </c>
      <c r="G23" s="35"/>
      <c r="H23" s="35"/>
      <c r="I23" s="35"/>
      <c r="J23" s="35"/>
      <c r="K23" s="36">
        <v>150320.21</v>
      </c>
      <c r="L23" s="35"/>
      <c r="M23" s="35"/>
      <c r="N23" s="35"/>
      <c r="O23" s="35"/>
      <c r="P23" s="35"/>
    </row>
    <row r="24" spans="1:16" x14ac:dyDescent="0.45">
      <c r="A24" s="31" t="s">
        <v>188</v>
      </c>
      <c r="B24" s="40">
        <v>118</v>
      </c>
      <c r="C24" s="31" t="s">
        <v>218</v>
      </c>
      <c r="D24" s="31" t="s">
        <v>140</v>
      </c>
      <c r="E24" s="31" t="s">
        <v>139</v>
      </c>
      <c r="F24" s="36">
        <v>115227.25</v>
      </c>
      <c r="G24" s="35"/>
      <c r="H24" s="35"/>
      <c r="I24" s="35"/>
      <c r="J24" s="35"/>
      <c r="K24" s="36">
        <v>1310329.3700000001</v>
      </c>
      <c r="L24" s="35"/>
      <c r="M24" s="35"/>
      <c r="N24" s="35"/>
      <c r="O24" s="36">
        <v>15600</v>
      </c>
      <c r="P24" s="35"/>
    </row>
    <row r="25" spans="1:16" x14ac:dyDescent="0.45">
      <c r="A25" s="31" t="s">
        <v>188</v>
      </c>
      <c r="B25" s="40">
        <v>119</v>
      </c>
      <c r="C25" s="31" t="s">
        <v>219</v>
      </c>
      <c r="D25" s="31" t="s">
        <v>141</v>
      </c>
      <c r="E25" s="31" t="s">
        <v>62</v>
      </c>
      <c r="F25" s="36">
        <v>20921.400000000001</v>
      </c>
      <c r="G25" s="35"/>
      <c r="H25" s="35"/>
      <c r="I25" s="35"/>
      <c r="J25" s="35"/>
      <c r="K25" s="36">
        <v>654935.48</v>
      </c>
      <c r="L25" s="35"/>
      <c r="M25" s="35"/>
      <c r="N25" s="35"/>
      <c r="O25" s="35"/>
      <c r="P25" s="35"/>
    </row>
    <row r="26" spans="1:16" x14ac:dyDescent="0.45">
      <c r="A26" s="31" t="s">
        <v>188</v>
      </c>
      <c r="B26" s="40">
        <v>120</v>
      </c>
      <c r="C26" s="31" t="s">
        <v>220</v>
      </c>
      <c r="D26" s="31" t="s">
        <v>142</v>
      </c>
      <c r="E26" s="31" t="s">
        <v>62</v>
      </c>
      <c r="F26" s="36">
        <v>32431.119999999999</v>
      </c>
      <c r="G26" s="35"/>
      <c r="H26" s="35"/>
      <c r="I26" s="35"/>
      <c r="J26" s="35"/>
      <c r="K26" s="36">
        <v>326539.84999999998</v>
      </c>
      <c r="L26" s="36">
        <v>73095.12</v>
      </c>
      <c r="M26" s="35"/>
      <c r="N26" s="35"/>
      <c r="O26" s="35"/>
      <c r="P26" s="35"/>
    </row>
    <row r="27" spans="1:16" x14ac:dyDescent="0.45">
      <c r="A27" s="31" t="s">
        <v>188</v>
      </c>
      <c r="B27" s="40">
        <v>124</v>
      </c>
      <c r="C27" s="31" t="s">
        <v>221</v>
      </c>
      <c r="D27" s="31" t="s">
        <v>222</v>
      </c>
      <c r="E27" s="31" t="s">
        <v>66</v>
      </c>
      <c r="F27" s="36">
        <v>14577</v>
      </c>
      <c r="G27" s="35"/>
      <c r="H27" s="35"/>
      <c r="I27" s="35"/>
      <c r="J27" s="35"/>
      <c r="K27" s="36">
        <v>437059.84000000003</v>
      </c>
      <c r="L27" s="35"/>
      <c r="M27" s="35"/>
      <c r="N27" s="35"/>
      <c r="O27" s="36">
        <v>8791.74</v>
      </c>
      <c r="P27" s="35"/>
    </row>
    <row r="28" spans="1:16" x14ac:dyDescent="0.45">
      <c r="A28" s="31" t="s">
        <v>188</v>
      </c>
      <c r="B28" s="40">
        <v>125</v>
      </c>
      <c r="C28" s="31" t="s">
        <v>223</v>
      </c>
      <c r="D28" s="31" t="s">
        <v>224</v>
      </c>
      <c r="E28" s="31" t="s">
        <v>225</v>
      </c>
      <c r="F28" s="36">
        <v>56005.72</v>
      </c>
      <c r="G28" s="35"/>
      <c r="H28" s="35"/>
      <c r="I28" s="35"/>
      <c r="J28" s="35"/>
      <c r="K28" s="36">
        <v>1108633.99</v>
      </c>
      <c r="L28" s="35"/>
      <c r="M28" s="35"/>
      <c r="N28" s="35"/>
      <c r="O28" s="35"/>
      <c r="P28" s="35"/>
    </row>
    <row r="29" spans="1:16" x14ac:dyDescent="0.45">
      <c r="A29" s="31" t="s">
        <v>188</v>
      </c>
      <c r="B29" s="40">
        <v>126</v>
      </c>
      <c r="C29" s="31" t="s">
        <v>226</v>
      </c>
      <c r="D29" s="31" t="s">
        <v>227</v>
      </c>
      <c r="E29" s="31" t="s">
        <v>94</v>
      </c>
      <c r="F29" s="36">
        <v>25478.78</v>
      </c>
      <c r="G29" s="35"/>
      <c r="H29" s="35"/>
      <c r="I29" s="35"/>
      <c r="J29" s="35"/>
      <c r="K29" s="36">
        <v>837539.23</v>
      </c>
      <c r="L29" s="35"/>
      <c r="M29" s="35"/>
      <c r="N29" s="35"/>
      <c r="O29" s="35"/>
      <c r="P29" s="35"/>
    </row>
    <row r="30" spans="1:16" x14ac:dyDescent="0.45">
      <c r="A30" s="31" t="s">
        <v>188</v>
      </c>
      <c r="B30" s="40">
        <v>127</v>
      </c>
      <c r="C30" s="31" t="s">
        <v>228</v>
      </c>
      <c r="D30" s="31" t="s">
        <v>229</v>
      </c>
      <c r="E30" s="31" t="s">
        <v>230</v>
      </c>
      <c r="F30" s="35"/>
      <c r="G30" s="35"/>
      <c r="H30" s="35"/>
      <c r="I30" s="35"/>
      <c r="J30" s="35"/>
      <c r="K30" s="36">
        <v>13483.84</v>
      </c>
      <c r="L30" s="35"/>
      <c r="M30" s="35"/>
      <c r="N30" s="35"/>
      <c r="O30" s="35"/>
      <c r="P30" s="35"/>
    </row>
    <row r="31" spans="1:16" x14ac:dyDescent="0.45">
      <c r="A31" s="31" t="s">
        <v>188</v>
      </c>
      <c r="B31" s="40">
        <v>130</v>
      </c>
      <c r="C31" s="31" t="s">
        <v>231</v>
      </c>
      <c r="D31" s="31" t="s">
        <v>163</v>
      </c>
      <c r="E31" s="31" t="s">
        <v>30</v>
      </c>
      <c r="F31" s="36">
        <v>13372.06</v>
      </c>
      <c r="G31" s="36">
        <v>872.55</v>
      </c>
      <c r="H31" s="35"/>
      <c r="I31" s="35"/>
      <c r="J31" s="35"/>
      <c r="K31" s="36">
        <v>551617.13</v>
      </c>
      <c r="L31" s="36">
        <v>872.55</v>
      </c>
      <c r="M31" s="35"/>
      <c r="N31" s="35"/>
      <c r="O31" s="35"/>
      <c r="P31" s="36">
        <v>91848.960000000006</v>
      </c>
    </row>
    <row r="32" spans="1:16" x14ac:dyDescent="0.45">
      <c r="A32" s="31" t="s">
        <v>188</v>
      </c>
      <c r="B32" s="40">
        <v>131</v>
      </c>
      <c r="C32" s="31" t="s">
        <v>232</v>
      </c>
      <c r="D32" s="31" t="s">
        <v>165</v>
      </c>
      <c r="E32" s="31" t="s">
        <v>164</v>
      </c>
      <c r="F32" s="36">
        <v>23781.15</v>
      </c>
      <c r="G32" s="35"/>
      <c r="H32" s="35"/>
      <c r="I32" s="35"/>
      <c r="J32" s="35"/>
      <c r="K32" s="36">
        <v>134786.53</v>
      </c>
      <c r="L32" s="35"/>
      <c r="M32" s="35"/>
      <c r="N32" s="35"/>
      <c r="O32" s="36">
        <v>80722.259999999995</v>
      </c>
      <c r="P32" s="35"/>
    </row>
    <row r="33" spans="1:16" x14ac:dyDescent="0.45">
      <c r="A33" s="31" t="s">
        <v>188</v>
      </c>
      <c r="B33" s="40">
        <v>132</v>
      </c>
      <c r="C33" s="31" t="s">
        <v>336</v>
      </c>
      <c r="D33" s="31" t="s">
        <v>167</v>
      </c>
      <c r="E33" s="31" t="s">
        <v>166</v>
      </c>
      <c r="F33" s="36">
        <v>2465.8200000000002</v>
      </c>
      <c r="G33" s="35"/>
      <c r="H33" s="35"/>
      <c r="I33" s="35"/>
      <c r="J33" s="35"/>
      <c r="K33" s="36">
        <v>5627.23</v>
      </c>
      <c r="L33" s="35"/>
      <c r="M33" s="35"/>
      <c r="N33" s="35"/>
      <c r="O33" s="35"/>
      <c r="P33" s="35"/>
    </row>
    <row r="34" spans="1:16" x14ac:dyDescent="0.45">
      <c r="A34" s="31" t="s">
        <v>188</v>
      </c>
      <c r="B34" s="40">
        <v>133</v>
      </c>
      <c r="C34" s="31" t="s">
        <v>233</v>
      </c>
      <c r="D34" s="31" t="s">
        <v>234</v>
      </c>
      <c r="E34" s="31" t="s">
        <v>168</v>
      </c>
      <c r="F34" s="35"/>
      <c r="G34" s="35"/>
      <c r="H34" s="35"/>
      <c r="I34" s="35"/>
      <c r="J34" s="35"/>
      <c r="K34" s="36">
        <v>8632.7999999999993</v>
      </c>
      <c r="L34" s="35"/>
      <c r="M34" s="35"/>
      <c r="N34" s="35"/>
      <c r="O34" s="35"/>
      <c r="P34" s="35"/>
    </row>
    <row r="35" spans="1:16" x14ac:dyDescent="0.45">
      <c r="A35" s="31" t="s">
        <v>188</v>
      </c>
      <c r="B35" s="40">
        <v>134</v>
      </c>
      <c r="C35" s="31" t="s">
        <v>235</v>
      </c>
      <c r="D35" s="31" t="s">
        <v>236</v>
      </c>
      <c r="E35" s="31" t="s">
        <v>170</v>
      </c>
      <c r="F35" s="36">
        <v>9319.64</v>
      </c>
      <c r="G35" s="35"/>
      <c r="H35" s="35"/>
      <c r="I35" s="35"/>
      <c r="J35" s="35"/>
      <c r="K35" s="36">
        <v>130866.98</v>
      </c>
      <c r="L35" s="35"/>
      <c r="M35" s="35"/>
      <c r="N35" s="35"/>
      <c r="O35" s="35"/>
      <c r="P35" s="35"/>
    </row>
    <row r="36" spans="1:16" x14ac:dyDescent="0.45">
      <c r="A36" s="31" t="s">
        <v>188</v>
      </c>
      <c r="B36" s="40">
        <v>135</v>
      </c>
      <c r="C36" s="31" t="s">
        <v>237</v>
      </c>
      <c r="D36" s="31" t="s">
        <v>238</v>
      </c>
      <c r="E36" s="31" t="s">
        <v>171</v>
      </c>
      <c r="F36" s="36">
        <v>437.19</v>
      </c>
      <c r="G36" s="35"/>
      <c r="H36" s="35"/>
      <c r="I36" s="35"/>
      <c r="J36" s="35"/>
      <c r="K36" s="36">
        <v>54631.92</v>
      </c>
      <c r="L36" s="35"/>
      <c r="M36" s="35"/>
      <c r="N36" s="35"/>
      <c r="O36" s="35"/>
      <c r="P36" s="35"/>
    </row>
    <row r="37" spans="1:16" x14ac:dyDescent="0.45">
      <c r="A37" s="31" t="s">
        <v>188</v>
      </c>
      <c r="B37" s="40">
        <v>15</v>
      </c>
      <c r="C37" s="31" t="s">
        <v>337</v>
      </c>
      <c r="D37" s="31" t="s">
        <v>338</v>
      </c>
      <c r="E37" s="31" t="s">
        <v>18</v>
      </c>
      <c r="F37" s="36">
        <v>2146.62</v>
      </c>
      <c r="G37" s="35"/>
      <c r="H37" s="35"/>
      <c r="I37" s="35"/>
      <c r="J37" s="35"/>
      <c r="K37" s="36">
        <v>22024.91</v>
      </c>
      <c r="L37" s="35"/>
      <c r="M37" s="35"/>
      <c r="N37" s="35"/>
      <c r="O37" s="35"/>
      <c r="P37" s="35"/>
    </row>
    <row r="38" spans="1:16" x14ac:dyDescent="0.45">
      <c r="A38" s="31" t="s">
        <v>188</v>
      </c>
      <c r="B38" s="40">
        <v>16</v>
      </c>
      <c r="C38" s="31" t="s">
        <v>239</v>
      </c>
      <c r="D38" s="31" t="s">
        <v>21</v>
      </c>
      <c r="E38" s="31" t="s">
        <v>20</v>
      </c>
      <c r="F38" s="36">
        <v>791.35</v>
      </c>
      <c r="G38" s="35"/>
      <c r="H38" s="35"/>
      <c r="I38" s="35"/>
      <c r="J38" s="35"/>
      <c r="K38" s="36">
        <v>42874.87</v>
      </c>
      <c r="L38" s="35"/>
      <c r="M38" s="35"/>
      <c r="N38" s="35"/>
      <c r="O38" s="35"/>
      <c r="P38" s="35"/>
    </row>
    <row r="39" spans="1:16" x14ac:dyDescent="0.45">
      <c r="A39" s="31" t="s">
        <v>188</v>
      </c>
      <c r="B39" s="40">
        <v>17</v>
      </c>
      <c r="C39" s="31" t="s">
        <v>240</v>
      </c>
      <c r="D39" s="31" t="s">
        <v>23</v>
      </c>
      <c r="E39" s="31" t="s">
        <v>22</v>
      </c>
      <c r="F39" s="35"/>
      <c r="G39" s="35"/>
      <c r="H39" s="35"/>
      <c r="I39" s="35"/>
      <c r="J39" s="35"/>
      <c r="K39" s="36">
        <v>54605.4</v>
      </c>
      <c r="L39" s="35"/>
      <c r="M39" s="35"/>
      <c r="N39" s="35"/>
      <c r="O39" s="35"/>
      <c r="P39" s="35"/>
    </row>
    <row r="40" spans="1:16" x14ac:dyDescent="0.45">
      <c r="A40" s="31" t="s">
        <v>188</v>
      </c>
      <c r="B40" s="40">
        <v>18</v>
      </c>
      <c r="C40" s="31" t="s">
        <v>241</v>
      </c>
      <c r="D40" s="31" t="s">
        <v>25</v>
      </c>
      <c r="E40" s="31" t="s">
        <v>24</v>
      </c>
      <c r="F40" s="35"/>
      <c r="G40" s="35"/>
      <c r="H40" s="35"/>
      <c r="I40" s="35"/>
      <c r="J40" s="35"/>
      <c r="K40" s="35"/>
      <c r="L40" s="35"/>
      <c r="M40" s="35"/>
      <c r="N40" s="35"/>
      <c r="O40" s="36">
        <v>13681.4</v>
      </c>
      <c r="P40" s="35"/>
    </row>
    <row r="41" spans="1:16" x14ac:dyDescent="0.45">
      <c r="A41" s="31" t="s">
        <v>188</v>
      </c>
      <c r="B41" s="40">
        <v>20</v>
      </c>
      <c r="C41" s="31" t="s">
        <v>242</v>
      </c>
      <c r="D41" s="31" t="s">
        <v>27</v>
      </c>
      <c r="E41" s="31" t="s">
        <v>26</v>
      </c>
      <c r="F41" s="36">
        <v>373203.44</v>
      </c>
      <c r="G41" s="35"/>
      <c r="H41" s="35"/>
      <c r="I41" s="35"/>
      <c r="J41" s="35"/>
      <c r="K41" s="36">
        <v>1327270.52</v>
      </c>
      <c r="L41" s="36">
        <v>5463.36</v>
      </c>
      <c r="M41" s="36">
        <v>39298.14</v>
      </c>
      <c r="N41" s="35"/>
      <c r="O41" s="36">
        <v>5487.3</v>
      </c>
      <c r="P41" s="35"/>
    </row>
    <row r="42" spans="1:16" x14ac:dyDescent="0.45">
      <c r="A42" s="31" t="s">
        <v>188</v>
      </c>
      <c r="B42" s="40">
        <v>21</v>
      </c>
      <c r="C42" s="31" t="s">
        <v>243</v>
      </c>
      <c r="D42" s="31" t="s">
        <v>29</v>
      </c>
      <c r="E42" s="31" t="s">
        <v>244</v>
      </c>
      <c r="F42" s="36">
        <v>186364.36</v>
      </c>
      <c r="G42" s="35"/>
      <c r="H42" s="35"/>
      <c r="I42" s="35"/>
      <c r="J42" s="36">
        <v>6397.83</v>
      </c>
      <c r="K42" s="36">
        <v>1540576.36</v>
      </c>
      <c r="L42" s="35"/>
      <c r="M42" s="35"/>
      <c r="N42" s="35"/>
      <c r="O42" s="36">
        <v>67839.63</v>
      </c>
      <c r="P42" s="35"/>
    </row>
    <row r="43" spans="1:16" x14ac:dyDescent="0.45">
      <c r="A43" s="31" t="s">
        <v>188</v>
      </c>
      <c r="B43" s="40">
        <v>23</v>
      </c>
      <c r="C43" s="31" t="s">
        <v>245</v>
      </c>
      <c r="D43" s="31" t="s">
        <v>32</v>
      </c>
      <c r="E43" s="31" t="s">
        <v>246</v>
      </c>
      <c r="F43" s="36">
        <v>15442.56</v>
      </c>
      <c r="G43" s="35"/>
      <c r="H43" s="35"/>
      <c r="I43" s="35"/>
      <c r="J43" s="35"/>
      <c r="K43" s="36">
        <v>623119.17000000004</v>
      </c>
      <c r="L43" s="35"/>
      <c r="M43" s="35"/>
      <c r="N43" s="35"/>
      <c r="O43" s="35"/>
      <c r="P43" s="35"/>
    </row>
    <row r="44" spans="1:16" x14ac:dyDescent="0.45">
      <c r="A44" s="31" t="s">
        <v>188</v>
      </c>
      <c r="B44" s="40">
        <v>24</v>
      </c>
      <c r="C44" s="31" t="s">
        <v>247</v>
      </c>
      <c r="D44" s="31" t="s">
        <v>248</v>
      </c>
      <c r="E44" s="31" t="s">
        <v>249</v>
      </c>
      <c r="F44" s="36">
        <v>64344.33</v>
      </c>
      <c r="G44" s="35"/>
      <c r="H44" s="35"/>
      <c r="I44" s="35"/>
      <c r="J44" s="35"/>
      <c r="K44" s="36">
        <v>667153.75</v>
      </c>
      <c r="L44" s="35"/>
      <c r="M44" s="35"/>
      <c r="N44" s="35"/>
      <c r="O44" s="36">
        <v>53412.4</v>
      </c>
      <c r="P44" s="35"/>
    </row>
    <row r="45" spans="1:16" x14ac:dyDescent="0.45">
      <c r="A45" s="31" t="s">
        <v>188</v>
      </c>
      <c r="B45" s="40">
        <v>25</v>
      </c>
      <c r="C45" s="31" t="s">
        <v>250</v>
      </c>
      <c r="D45" s="31" t="s">
        <v>251</v>
      </c>
      <c r="E45" s="31" t="s">
        <v>252</v>
      </c>
      <c r="F45" s="36">
        <v>2718.61</v>
      </c>
      <c r="G45" s="35"/>
      <c r="H45" s="35"/>
      <c r="I45" s="35"/>
      <c r="J45" s="35"/>
      <c r="K45" s="36">
        <v>92955.28</v>
      </c>
      <c r="L45" s="35"/>
      <c r="M45" s="35"/>
      <c r="N45" s="35"/>
      <c r="O45" s="36">
        <v>4281.97</v>
      </c>
      <c r="P45" s="35"/>
    </row>
    <row r="46" spans="1:16" x14ac:dyDescent="0.45">
      <c r="A46" s="31" t="s">
        <v>188</v>
      </c>
      <c r="B46" s="40">
        <v>28</v>
      </c>
      <c r="C46" s="31" t="s">
        <v>253</v>
      </c>
      <c r="D46" s="31" t="s">
        <v>38</v>
      </c>
      <c r="E46" s="31" t="s">
        <v>37</v>
      </c>
      <c r="F46" s="36">
        <v>89997.79</v>
      </c>
      <c r="G46" s="35"/>
      <c r="H46" s="35"/>
      <c r="I46" s="35"/>
      <c r="J46" s="35"/>
      <c r="K46" s="36">
        <v>548677.65</v>
      </c>
      <c r="L46" s="36">
        <v>26113.5</v>
      </c>
      <c r="M46" s="35"/>
      <c r="N46" s="35"/>
      <c r="O46" s="35"/>
      <c r="P46" s="35"/>
    </row>
    <row r="47" spans="1:16" x14ac:dyDescent="0.45">
      <c r="A47" s="31" t="s">
        <v>188</v>
      </c>
      <c r="B47" s="40">
        <v>29</v>
      </c>
      <c r="C47" s="31" t="s">
        <v>254</v>
      </c>
      <c r="D47" s="31" t="s">
        <v>40</v>
      </c>
      <c r="E47" s="31" t="s">
        <v>39</v>
      </c>
      <c r="F47" s="36">
        <v>2792.15</v>
      </c>
      <c r="G47" s="35"/>
      <c r="H47" s="35"/>
      <c r="I47" s="35"/>
      <c r="J47" s="35"/>
      <c r="K47" s="36">
        <v>70819.820000000007</v>
      </c>
      <c r="L47" s="35"/>
      <c r="M47" s="35"/>
      <c r="N47" s="35"/>
      <c r="O47" s="35"/>
      <c r="P47" s="35"/>
    </row>
    <row r="48" spans="1:16" x14ac:dyDescent="0.45">
      <c r="A48" s="31" t="s">
        <v>188</v>
      </c>
      <c r="B48" s="40">
        <v>30</v>
      </c>
      <c r="C48" s="31" t="s">
        <v>255</v>
      </c>
      <c r="D48" s="31" t="s">
        <v>42</v>
      </c>
      <c r="E48" s="31" t="s">
        <v>41</v>
      </c>
      <c r="F48" s="36">
        <v>46157.84</v>
      </c>
      <c r="G48" s="35"/>
      <c r="H48" s="35"/>
      <c r="I48" s="35"/>
      <c r="J48" s="35"/>
      <c r="K48" s="36">
        <v>563591.92000000004</v>
      </c>
      <c r="L48" s="35"/>
      <c r="M48" s="35"/>
      <c r="N48" s="35"/>
      <c r="O48" s="36">
        <v>3824.36</v>
      </c>
      <c r="P48" s="35"/>
    </row>
    <row r="49" spans="1:16" x14ac:dyDescent="0.45">
      <c r="A49" s="31" t="s">
        <v>188</v>
      </c>
      <c r="B49" s="40">
        <v>31</v>
      </c>
      <c r="C49" s="31" t="s">
        <v>256</v>
      </c>
      <c r="D49" s="31" t="s">
        <v>257</v>
      </c>
      <c r="E49" s="31" t="s">
        <v>43</v>
      </c>
      <c r="F49" s="36">
        <v>18893.099999999999</v>
      </c>
      <c r="G49" s="35"/>
      <c r="H49" s="35"/>
      <c r="I49" s="35"/>
      <c r="J49" s="35"/>
      <c r="K49" s="36">
        <v>737721.97</v>
      </c>
      <c r="L49" s="35"/>
      <c r="M49" s="35"/>
      <c r="N49" s="35"/>
      <c r="O49" s="35"/>
      <c r="P49" s="35"/>
    </row>
    <row r="50" spans="1:16" x14ac:dyDescent="0.45">
      <c r="A50" s="31" t="s">
        <v>188</v>
      </c>
      <c r="B50" s="40">
        <v>32</v>
      </c>
      <c r="C50" s="31" t="s">
        <v>258</v>
      </c>
      <c r="D50" s="31" t="s">
        <v>259</v>
      </c>
      <c r="E50" s="31" t="s">
        <v>45</v>
      </c>
      <c r="F50" s="36">
        <v>13896.57</v>
      </c>
      <c r="G50" s="36">
        <v>23149.98</v>
      </c>
      <c r="H50" s="35"/>
      <c r="I50" s="35"/>
      <c r="J50" s="35"/>
      <c r="K50" s="36">
        <v>109602.64</v>
      </c>
      <c r="L50" s="36">
        <v>23149.98</v>
      </c>
      <c r="M50" s="36">
        <v>9881.5499999999993</v>
      </c>
      <c r="N50" s="35"/>
      <c r="O50" s="36">
        <v>3710.2</v>
      </c>
      <c r="P50" s="35"/>
    </row>
    <row r="51" spans="1:16" x14ac:dyDescent="0.45">
      <c r="A51" s="31" t="s">
        <v>188</v>
      </c>
      <c r="B51" s="40">
        <v>36</v>
      </c>
      <c r="C51" s="31" t="s">
        <v>260</v>
      </c>
      <c r="D51" s="31" t="s">
        <v>49</v>
      </c>
      <c r="E51" s="31" t="s">
        <v>48</v>
      </c>
      <c r="F51" s="36">
        <v>114047.02</v>
      </c>
      <c r="G51" s="35"/>
      <c r="H51" s="35"/>
      <c r="I51" s="35"/>
      <c r="J51" s="35"/>
      <c r="K51" s="36">
        <v>708939.17</v>
      </c>
      <c r="L51" s="36">
        <v>2257.29</v>
      </c>
      <c r="M51" s="35"/>
      <c r="N51" s="35"/>
      <c r="O51" s="36">
        <v>45082.37</v>
      </c>
      <c r="P51" s="35"/>
    </row>
    <row r="52" spans="1:16" x14ac:dyDescent="0.45">
      <c r="A52" s="31" t="s">
        <v>188</v>
      </c>
      <c r="B52" s="40">
        <v>37</v>
      </c>
      <c r="C52" s="31" t="s">
        <v>261</v>
      </c>
      <c r="D52" s="31" t="s">
        <v>262</v>
      </c>
      <c r="E52" s="31" t="s">
        <v>50</v>
      </c>
      <c r="F52" s="36">
        <v>16225.62</v>
      </c>
      <c r="G52" s="36">
        <v>3444.21</v>
      </c>
      <c r="H52" s="35"/>
      <c r="I52" s="35"/>
      <c r="J52" s="35"/>
      <c r="K52" s="36">
        <v>195246.83</v>
      </c>
      <c r="L52" s="36">
        <v>57086.82</v>
      </c>
      <c r="M52" s="36">
        <v>52017.84</v>
      </c>
      <c r="N52" s="35"/>
      <c r="O52" s="36">
        <v>3608.8</v>
      </c>
      <c r="P52" s="35"/>
    </row>
    <row r="53" spans="1:16" x14ac:dyDescent="0.45">
      <c r="A53" s="31" t="s">
        <v>188</v>
      </c>
      <c r="B53" s="40">
        <v>38</v>
      </c>
      <c r="C53" s="31" t="s">
        <v>263</v>
      </c>
      <c r="D53" s="31" t="s">
        <v>264</v>
      </c>
      <c r="E53" s="31" t="s">
        <v>52</v>
      </c>
      <c r="F53" s="36">
        <v>20437.759999999998</v>
      </c>
      <c r="G53" s="35"/>
      <c r="H53" s="35"/>
      <c r="I53" s="35"/>
      <c r="J53" s="35"/>
      <c r="K53" s="36">
        <v>152293.43</v>
      </c>
      <c r="L53" s="35"/>
      <c r="M53" s="35"/>
      <c r="N53" s="35"/>
      <c r="O53" s="35"/>
      <c r="P53" s="35"/>
    </row>
    <row r="54" spans="1:16" x14ac:dyDescent="0.45">
      <c r="A54" s="31" t="s">
        <v>188</v>
      </c>
      <c r="B54" s="40">
        <v>39</v>
      </c>
      <c r="C54" s="31" t="s">
        <v>265</v>
      </c>
      <c r="D54" s="31" t="s">
        <v>266</v>
      </c>
      <c r="E54" s="31" t="s">
        <v>54</v>
      </c>
      <c r="F54" s="36">
        <v>37387.86</v>
      </c>
      <c r="G54" s="35"/>
      <c r="H54" s="35"/>
      <c r="I54" s="35"/>
      <c r="J54" s="35"/>
      <c r="K54" s="36">
        <v>376144.91</v>
      </c>
      <c r="L54" s="35"/>
      <c r="M54" s="35"/>
      <c r="N54" s="35"/>
      <c r="O54" s="35"/>
      <c r="P54" s="35"/>
    </row>
    <row r="55" spans="1:16" x14ac:dyDescent="0.45">
      <c r="A55" s="31" t="s">
        <v>188</v>
      </c>
      <c r="B55" s="40">
        <v>40</v>
      </c>
      <c r="C55" s="31" t="s">
        <v>267</v>
      </c>
      <c r="D55" s="31" t="s">
        <v>268</v>
      </c>
      <c r="E55" s="31" t="s">
        <v>56</v>
      </c>
      <c r="F55" s="36">
        <v>61256.28</v>
      </c>
      <c r="G55" s="36">
        <v>10403.19</v>
      </c>
      <c r="H55" s="35"/>
      <c r="I55" s="35"/>
      <c r="J55" s="35"/>
      <c r="K55" s="36">
        <v>423108.77</v>
      </c>
      <c r="L55" s="36">
        <v>10403.19</v>
      </c>
      <c r="M55" s="35"/>
      <c r="N55" s="35"/>
      <c r="O55" s="36">
        <v>124545.2</v>
      </c>
      <c r="P55" s="35"/>
    </row>
    <row r="56" spans="1:16" x14ac:dyDescent="0.45">
      <c r="A56" s="31" t="s">
        <v>188</v>
      </c>
      <c r="B56" s="40">
        <v>41</v>
      </c>
      <c r="C56" s="31" t="s">
        <v>269</v>
      </c>
      <c r="D56" s="31" t="s">
        <v>59</v>
      </c>
      <c r="E56" s="31" t="s">
        <v>58</v>
      </c>
      <c r="F56" s="36">
        <v>7621.11</v>
      </c>
      <c r="G56" s="35"/>
      <c r="H56" s="35"/>
      <c r="I56" s="35"/>
      <c r="J56" s="35"/>
      <c r="K56" s="36">
        <v>5113.3500000000004</v>
      </c>
      <c r="L56" s="35"/>
      <c r="M56" s="35"/>
      <c r="N56" s="35"/>
      <c r="O56" s="35"/>
      <c r="P56" s="35"/>
    </row>
    <row r="57" spans="1:16" x14ac:dyDescent="0.45">
      <c r="A57" s="31" t="s">
        <v>188</v>
      </c>
      <c r="B57" s="40">
        <v>50</v>
      </c>
      <c r="C57" s="31" t="s">
        <v>270</v>
      </c>
      <c r="D57" s="31" t="s">
        <v>65</v>
      </c>
      <c r="E57" s="31" t="s">
        <v>271</v>
      </c>
      <c r="F57" s="36">
        <v>49774.17</v>
      </c>
      <c r="G57" s="35"/>
      <c r="H57" s="35"/>
      <c r="I57" s="35"/>
      <c r="J57" s="35"/>
      <c r="K57" s="36">
        <v>301584.53000000003</v>
      </c>
      <c r="L57" s="35"/>
      <c r="M57" s="35"/>
      <c r="N57" s="35"/>
      <c r="O57" s="35"/>
      <c r="P57" s="35"/>
    </row>
    <row r="58" spans="1:16" x14ac:dyDescent="0.45">
      <c r="A58" s="31" t="s">
        <v>188</v>
      </c>
      <c r="B58" s="40">
        <v>54</v>
      </c>
      <c r="C58" s="31" t="s">
        <v>272</v>
      </c>
      <c r="D58" s="31" t="s">
        <v>68</v>
      </c>
      <c r="E58" s="31" t="s">
        <v>67</v>
      </c>
      <c r="F58" s="36">
        <v>13578.6</v>
      </c>
      <c r="G58" s="35"/>
      <c r="H58" s="35"/>
      <c r="I58" s="35"/>
      <c r="J58" s="35"/>
      <c r="K58" s="36">
        <v>170829.59</v>
      </c>
      <c r="L58" s="35"/>
      <c r="M58" s="35"/>
      <c r="N58" s="35"/>
      <c r="O58" s="35"/>
      <c r="P58" s="35"/>
    </row>
    <row r="59" spans="1:16" x14ac:dyDescent="0.45">
      <c r="A59" s="31" t="s">
        <v>188</v>
      </c>
      <c r="B59" s="40">
        <v>57</v>
      </c>
      <c r="C59" s="31" t="s">
        <v>273</v>
      </c>
      <c r="D59" s="31" t="s">
        <v>274</v>
      </c>
      <c r="E59" s="31" t="s">
        <v>69</v>
      </c>
      <c r="F59" s="36">
        <v>110072.86</v>
      </c>
      <c r="G59" s="35"/>
      <c r="H59" s="35"/>
      <c r="I59" s="35"/>
      <c r="J59" s="35"/>
      <c r="K59" s="36">
        <v>570147.67000000004</v>
      </c>
      <c r="L59" s="35"/>
      <c r="M59" s="35"/>
      <c r="N59" s="35"/>
      <c r="O59" s="35"/>
      <c r="P59" s="35"/>
    </row>
    <row r="60" spans="1:16" x14ac:dyDescent="0.45">
      <c r="A60" s="31" t="s">
        <v>188</v>
      </c>
      <c r="B60" s="40">
        <v>58</v>
      </c>
      <c r="C60" s="31" t="s">
        <v>325</v>
      </c>
      <c r="D60" s="31" t="s">
        <v>326</v>
      </c>
      <c r="E60" s="31" t="s">
        <v>71</v>
      </c>
      <c r="F60" s="36">
        <v>4167.91</v>
      </c>
      <c r="G60" s="35"/>
      <c r="H60" s="35"/>
      <c r="I60" s="35"/>
      <c r="J60" s="35"/>
      <c r="K60" s="36">
        <v>408381.87</v>
      </c>
      <c r="L60" s="36">
        <v>8406.7199999999993</v>
      </c>
      <c r="M60" s="36">
        <v>3645.81</v>
      </c>
      <c r="N60" s="35"/>
      <c r="O60" s="35"/>
      <c r="P60" s="35"/>
    </row>
    <row r="61" spans="1:16" x14ac:dyDescent="0.45">
      <c r="A61" s="31" t="s">
        <v>188</v>
      </c>
      <c r="B61" s="40">
        <v>59</v>
      </c>
      <c r="C61" s="31" t="s">
        <v>275</v>
      </c>
      <c r="D61" s="31" t="s">
        <v>74</v>
      </c>
      <c r="E61" s="31" t="s">
        <v>276</v>
      </c>
      <c r="F61" s="36">
        <v>4309.8599999999997</v>
      </c>
      <c r="G61" s="36">
        <v>1971.9</v>
      </c>
      <c r="H61" s="35"/>
      <c r="I61" s="35"/>
      <c r="J61" s="36">
        <v>37407.440000000002</v>
      </c>
      <c r="K61" s="36">
        <v>208182.05</v>
      </c>
      <c r="L61" s="36">
        <v>4011.21</v>
      </c>
      <c r="M61" s="36">
        <v>11372.76</v>
      </c>
      <c r="N61" s="35"/>
      <c r="O61" s="36">
        <v>74489.259999999995</v>
      </c>
      <c r="P61" s="35"/>
    </row>
    <row r="62" spans="1:16" x14ac:dyDescent="0.45">
      <c r="A62" s="31" t="s">
        <v>188</v>
      </c>
      <c r="B62" s="40">
        <v>60</v>
      </c>
      <c r="C62" s="31" t="s">
        <v>277</v>
      </c>
      <c r="D62" s="31" t="s">
        <v>278</v>
      </c>
      <c r="E62" s="31" t="s">
        <v>75</v>
      </c>
      <c r="F62" s="36">
        <v>917362.45</v>
      </c>
      <c r="G62" s="35"/>
      <c r="H62" s="35"/>
      <c r="I62" s="35"/>
      <c r="J62" s="35"/>
      <c r="K62" s="36">
        <v>1945050.34</v>
      </c>
      <c r="L62" s="35"/>
      <c r="M62" s="35"/>
      <c r="N62" s="35"/>
      <c r="O62" s="35"/>
      <c r="P62" s="35"/>
    </row>
    <row r="63" spans="1:16" x14ac:dyDescent="0.45">
      <c r="A63" s="31" t="s">
        <v>188</v>
      </c>
      <c r="B63" s="40">
        <v>61</v>
      </c>
      <c r="C63" s="31" t="s">
        <v>279</v>
      </c>
      <c r="D63" s="31" t="s">
        <v>77</v>
      </c>
      <c r="E63" s="31" t="s">
        <v>76</v>
      </c>
      <c r="F63" s="35"/>
      <c r="G63" s="35"/>
      <c r="H63" s="35"/>
      <c r="I63" s="35"/>
      <c r="J63" s="35"/>
      <c r="K63" s="36">
        <v>325875.09999999998</v>
      </c>
      <c r="L63" s="35"/>
      <c r="M63" s="35"/>
      <c r="N63" s="35"/>
      <c r="O63" s="35"/>
      <c r="P63" s="35"/>
    </row>
    <row r="64" spans="1:16" x14ac:dyDescent="0.45">
      <c r="A64" s="31" t="s">
        <v>188</v>
      </c>
      <c r="B64" s="40">
        <v>62</v>
      </c>
      <c r="C64" s="31" t="s">
        <v>327</v>
      </c>
      <c r="D64" s="31" t="s">
        <v>328</v>
      </c>
      <c r="E64" s="31" t="s">
        <v>329</v>
      </c>
      <c r="F64" s="35"/>
      <c r="G64" s="35"/>
      <c r="H64" s="35"/>
      <c r="I64" s="35"/>
      <c r="J64" s="35"/>
      <c r="K64" s="36">
        <v>38464.93</v>
      </c>
      <c r="L64" s="35"/>
      <c r="M64" s="35"/>
      <c r="N64" s="35"/>
      <c r="O64" s="35"/>
      <c r="P64" s="35"/>
    </row>
    <row r="65" spans="1:16" x14ac:dyDescent="0.45">
      <c r="A65" s="31" t="s">
        <v>188</v>
      </c>
      <c r="B65" s="40">
        <v>63</v>
      </c>
      <c r="C65" s="31" t="s">
        <v>280</v>
      </c>
      <c r="D65" s="31" t="s">
        <v>281</v>
      </c>
      <c r="E65" s="31" t="s">
        <v>79</v>
      </c>
      <c r="F65" s="36">
        <v>46029.16</v>
      </c>
      <c r="G65" s="35"/>
      <c r="H65" s="36">
        <v>25548</v>
      </c>
      <c r="I65" s="35"/>
      <c r="J65" s="35"/>
      <c r="K65" s="36">
        <v>478538.02</v>
      </c>
      <c r="L65" s="36">
        <v>60284.7</v>
      </c>
      <c r="M65" s="36">
        <v>25548</v>
      </c>
      <c r="N65" s="35"/>
      <c r="O65" s="35"/>
      <c r="P65" s="35"/>
    </row>
    <row r="66" spans="1:16" x14ac:dyDescent="0.45">
      <c r="A66" s="31" t="s">
        <v>188</v>
      </c>
      <c r="B66" s="40">
        <v>67</v>
      </c>
      <c r="C66" s="31" t="s">
        <v>282</v>
      </c>
      <c r="D66" s="31" t="s">
        <v>283</v>
      </c>
      <c r="E66" s="31" t="s">
        <v>284</v>
      </c>
      <c r="F66" s="36">
        <v>11878.23</v>
      </c>
      <c r="G66" s="35"/>
      <c r="H66" s="35"/>
      <c r="I66" s="35"/>
      <c r="J66" s="35"/>
      <c r="K66" s="36">
        <v>294466.42</v>
      </c>
      <c r="L66" s="36">
        <v>6060.6</v>
      </c>
      <c r="M66" s="35"/>
      <c r="N66" s="35"/>
      <c r="O66" s="36">
        <v>-10091.36</v>
      </c>
      <c r="P66" s="35"/>
    </row>
    <row r="67" spans="1:16" x14ac:dyDescent="0.45">
      <c r="A67" s="31" t="s">
        <v>188</v>
      </c>
      <c r="B67" s="40">
        <v>74</v>
      </c>
      <c r="C67" s="31" t="s">
        <v>285</v>
      </c>
      <c r="D67" s="31" t="s">
        <v>83</v>
      </c>
      <c r="E67" s="31" t="s">
        <v>286</v>
      </c>
      <c r="F67" s="36">
        <v>142423.94</v>
      </c>
      <c r="G67" s="35"/>
      <c r="H67" s="35"/>
      <c r="I67" s="35"/>
      <c r="J67" s="35"/>
      <c r="K67" s="36">
        <v>1101001.18</v>
      </c>
      <c r="L67" s="35"/>
      <c r="M67" s="35"/>
      <c r="N67" s="35"/>
      <c r="O67" s="35"/>
      <c r="P67" s="35"/>
    </row>
    <row r="68" spans="1:16" x14ac:dyDescent="0.45">
      <c r="A68" s="31" t="s">
        <v>188</v>
      </c>
      <c r="B68" s="40">
        <v>75</v>
      </c>
      <c r="C68" s="31" t="s">
        <v>287</v>
      </c>
      <c r="D68" s="31" t="s">
        <v>288</v>
      </c>
      <c r="E68" s="31" t="s">
        <v>84</v>
      </c>
      <c r="F68" s="35"/>
      <c r="G68" s="35"/>
      <c r="H68" s="35"/>
      <c r="I68" s="35"/>
      <c r="J68" s="35"/>
      <c r="K68" s="36">
        <v>24949.98</v>
      </c>
      <c r="L68" s="35"/>
      <c r="M68" s="35"/>
      <c r="N68" s="35"/>
      <c r="O68" s="35"/>
      <c r="P68" s="35"/>
    </row>
    <row r="69" spans="1:16" x14ac:dyDescent="0.45">
      <c r="A69" s="31" t="s">
        <v>188</v>
      </c>
      <c r="B69" s="40">
        <v>76</v>
      </c>
      <c r="C69" s="31" t="s">
        <v>289</v>
      </c>
      <c r="D69" s="31" t="s">
        <v>87</v>
      </c>
      <c r="E69" s="31" t="s">
        <v>86</v>
      </c>
      <c r="F69" s="36">
        <v>91593.5</v>
      </c>
      <c r="G69" s="35"/>
      <c r="H69" s="35"/>
      <c r="I69" s="36">
        <v>437.22</v>
      </c>
      <c r="J69" s="35"/>
      <c r="K69" s="36">
        <v>688268.88</v>
      </c>
      <c r="L69" s="36">
        <v>3585.96</v>
      </c>
      <c r="M69" s="35"/>
      <c r="N69" s="36">
        <v>437.22</v>
      </c>
      <c r="O69" s="35"/>
      <c r="P69" s="35"/>
    </row>
    <row r="70" spans="1:16" x14ac:dyDescent="0.45">
      <c r="A70" s="31" t="s">
        <v>188</v>
      </c>
      <c r="B70" s="40">
        <v>77</v>
      </c>
      <c r="C70" s="31" t="s">
        <v>290</v>
      </c>
      <c r="D70" s="31" t="s">
        <v>89</v>
      </c>
      <c r="E70" s="31" t="s">
        <v>291</v>
      </c>
      <c r="F70" s="36">
        <v>34929.5</v>
      </c>
      <c r="G70" s="35"/>
      <c r="H70" s="35"/>
      <c r="I70" s="35"/>
      <c r="J70" s="35"/>
      <c r="K70" s="36">
        <v>162535.32999999999</v>
      </c>
      <c r="L70" s="35"/>
      <c r="M70" s="35"/>
      <c r="N70" s="35"/>
      <c r="O70" s="35"/>
      <c r="P70" s="35"/>
    </row>
    <row r="71" spans="1:16" x14ac:dyDescent="0.45">
      <c r="A71" s="31" t="s">
        <v>188</v>
      </c>
      <c r="B71" s="40">
        <v>78</v>
      </c>
      <c r="C71" s="31" t="s">
        <v>330</v>
      </c>
      <c r="D71" s="31" t="s">
        <v>331</v>
      </c>
      <c r="E71" s="31" t="s">
        <v>90</v>
      </c>
      <c r="F71" s="36">
        <v>23663.34</v>
      </c>
      <c r="G71" s="35"/>
      <c r="H71" s="35"/>
      <c r="I71" s="35"/>
      <c r="J71" s="35"/>
      <c r="K71" s="36">
        <v>290732.68</v>
      </c>
      <c r="L71" s="35"/>
      <c r="M71" s="35"/>
      <c r="N71" s="35"/>
      <c r="O71" s="35"/>
      <c r="P71" s="35"/>
    </row>
    <row r="72" spans="1:16" x14ac:dyDescent="0.45">
      <c r="A72" s="31" t="s">
        <v>188</v>
      </c>
      <c r="B72" s="40">
        <v>8</v>
      </c>
      <c r="C72" s="31" t="s">
        <v>292</v>
      </c>
      <c r="D72" s="31" t="s">
        <v>293</v>
      </c>
      <c r="E72" s="31" t="s">
        <v>13</v>
      </c>
      <c r="F72" s="36">
        <v>68905.27</v>
      </c>
      <c r="G72" s="35"/>
      <c r="H72" s="35"/>
      <c r="I72" s="35"/>
      <c r="J72" s="36">
        <v>471849.91</v>
      </c>
      <c r="K72" s="36">
        <v>1894386.02</v>
      </c>
      <c r="L72" s="35"/>
      <c r="M72" s="36">
        <v>32122.44</v>
      </c>
      <c r="N72" s="35"/>
      <c r="O72" s="36">
        <v>475406.71</v>
      </c>
      <c r="P72" s="35"/>
    </row>
    <row r="73" spans="1:16" x14ac:dyDescent="0.45">
      <c r="A73" s="31" t="s">
        <v>188</v>
      </c>
      <c r="B73" s="40">
        <v>84</v>
      </c>
      <c r="C73" s="31" t="s">
        <v>294</v>
      </c>
      <c r="D73" s="31" t="s">
        <v>96</v>
      </c>
      <c r="E73" s="31" t="s">
        <v>295</v>
      </c>
      <c r="F73" s="36">
        <v>362689.66</v>
      </c>
      <c r="G73" s="36">
        <v>35060.85</v>
      </c>
      <c r="H73" s="35"/>
      <c r="I73" s="35"/>
      <c r="J73" s="36">
        <v>12708.56</v>
      </c>
      <c r="K73" s="36">
        <v>1135013.1200000001</v>
      </c>
      <c r="L73" s="36">
        <v>69998.759999999995</v>
      </c>
      <c r="M73" s="35"/>
      <c r="N73" s="35"/>
      <c r="O73" s="36">
        <v>28165.46</v>
      </c>
      <c r="P73" s="35"/>
    </row>
    <row r="74" spans="1:16" x14ac:dyDescent="0.45">
      <c r="A74" s="31" t="s">
        <v>188</v>
      </c>
      <c r="B74" s="40">
        <v>85</v>
      </c>
      <c r="C74" s="31" t="s">
        <v>296</v>
      </c>
      <c r="D74" s="31" t="s">
        <v>97</v>
      </c>
      <c r="E74" s="31" t="s">
        <v>79</v>
      </c>
      <c r="F74" s="36">
        <v>7125.3</v>
      </c>
      <c r="G74" s="35"/>
      <c r="H74" s="35"/>
      <c r="I74" s="35"/>
      <c r="J74" s="35"/>
      <c r="K74" s="36">
        <v>141830.6</v>
      </c>
      <c r="L74" s="35"/>
      <c r="M74" s="35"/>
      <c r="N74" s="35"/>
      <c r="O74" s="35"/>
      <c r="P74" s="35"/>
    </row>
    <row r="75" spans="1:16" x14ac:dyDescent="0.45">
      <c r="A75" s="31" t="s">
        <v>188</v>
      </c>
      <c r="B75" s="40">
        <v>86</v>
      </c>
      <c r="C75" s="31" t="s">
        <v>297</v>
      </c>
      <c r="D75" s="31" t="s">
        <v>99</v>
      </c>
      <c r="E75" s="31" t="s">
        <v>98</v>
      </c>
      <c r="F75" s="36">
        <v>17844.16</v>
      </c>
      <c r="G75" s="35"/>
      <c r="H75" s="35"/>
      <c r="I75" s="35"/>
      <c r="J75" s="35"/>
      <c r="K75" s="36">
        <v>234360.82</v>
      </c>
      <c r="L75" s="35"/>
      <c r="M75" s="35"/>
      <c r="N75" s="35"/>
      <c r="O75" s="35"/>
      <c r="P75" s="35"/>
    </row>
    <row r="76" spans="1:16" x14ac:dyDescent="0.45">
      <c r="A76" s="31" t="s">
        <v>188</v>
      </c>
      <c r="B76" s="40">
        <v>88</v>
      </c>
      <c r="C76" s="31" t="s">
        <v>298</v>
      </c>
      <c r="D76" s="31" t="s">
        <v>299</v>
      </c>
      <c r="E76" s="31" t="s">
        <v>300</v>
      </c>
      <c r="F76" s="36">
        <v>135383.21</v>
      </c>
      <c r="G76" s="35"/>
      <c r="H76" s="35"/>
      <c r="I76" s="35"/>
      <c r="J76" s="35"/>
      <c r="K76" s="36">
        <v>1640240.18</v>
      </c>
      <c r="L76" s="35"/>
      <c r="M76" s="35"/>
      <c r="N76" s="35"/>
      <c r="O76" s="35"/>
      <c r="P76" s="35"/>
    </row>
    <row r="77" spans="1:16" x14ac:dyDescent="0.45">
      <c r="A77" s="31" t="s">
        <v>188</v>
      </c>
      <c r="B77" s="40">
        <v>89</v>
      </c>
      <c r="C77" s="31" t="s">
        <v>301</v>
      </c>
      <c r="D77" s="31" t="s">
        <v>103</v>
      </c>
      <c r="E77" s="31" t="s">
        <v>302</v>
      </c>
      <c r="F77" s="36">
        <v>235313.32</v>
      </c>
      <c r="G77" s="35"/>
      <c r="H77" s="35"/>
      <c r="I77" s="35"/>
      <c r="J77" s="35"/>
      <c r="K77" s="36">
        <v>1301276.3600000001</v>
      </c>
      <c r="L77" s="35"/>
      <c r="M77" s="35"/>
      <c r="N77" s="35"/>
      <c r="O77" s="35"/>
      <c r="P77" s="35"/>
    </row>
    <row r="78" spans="1:16" x14ac:dyDescent="0.45">
      <c r="A78" s="31" t="s">
        <v>188</v>
      </c>
      <c r="B78" s="40">
        <v>92</v>
      </c>
      <c r="C78" s="31" t="s">
        <v>332</v>
      </c>
      <c r="D78" s="31" t="s">
        <v>339</v>
      </c>
      <c r="E78" s="31" t="s">
        <v>340</v>
      </c>
      <c r="F78" s="36">
        <v>12186.79</v>
      </c>
      <c r="G78" s="35"/>
      <c r="H78" s="35"/>
      <c r="I78" s="35"/>
      <c r="J78" s="35"/>
      <c r="K78" s="36">
        <v>93797.2</v>
      </c>
      <c r="L78" s="35"/>
      <c r="M78" s="35"/>
      <c r="N78" s="35"/>
      <c r="O78" s="35"/>
      <c r="P78" s="35"/>
    </row>
    <row r="79" spans="1:16" x14ac:dyDescent="0.45">
      <c r="A79" s="31" t="s">
        <v>188</v>
      </c>
      <c r="B79" s="40">
        <v>93</v>
      </c>
      <c r="C79" s="31" t="s">
        <v>303</v>
      </c>
      <c r="D79" s="31" t="s">
        <v>107</v>
      </c>
      <c r="E79" s="31" t="s">
        <v>304</v>
      </c>
      <c r="F79" s="35"/>
      <c r="G79" s="35"/>
      <c r="H79" s="35"/>
      <c r="I79" s="35"/>
      <c r="J79" s="35"/>
      <c r="K79" s="36">
        <v>591652.31999999995</v>
      </c>
      <c r="L79" s="35"/>
      <c r="M79" s="35"/>
      <c r="N79" s="35"/>
      <c r="O79" s="35"/>
      <c r="P79" s="35"/>
    </row>
    <row r="80" spans="1:16" x14ac:dyDescent="0.45">
      <c r="A80" s="31" t="s">
        <v>188</v>
      </c>
      <c r="B80" s="40">
        <v>94</v>
      </c>
      <c r="C80" s="31" t="s">
        <v>344</v>
      </c>
      <c r="D80" s="31" t="s">
        <v>345</v>
      </c>
      <c r="E80" s="31" t="s">
        <v>108</v>
      </c>
      <c r="F80" s="35"/>
      <c r="G80" s="35"/>
      <c r="H80" s="35"/>
      <c r="I80" s="35"/>
      <c r="J80" s="35"/>
      <c r="K80" s="36">
        <v>24424.6</v>
      </c>
      <c r="L80" s="35"/>
      <c r="M80" s="35"/>
      <c r="N80" s="35"/>
      <c r="O80" s="35"/>
      <c r="P80" s="35"/>
    </row>
    <row r="81" spans="1:16" x14ac:dyDescent="0.45">
      <c r="A81" s="31" t="s">
        <v>188</v>
      </c>
      <c r="B81" s="40">
        <v>95</v>
      </c>
      <c r="C81" s="31" t="s">
        <v>305</v>
      </c>
      <c r="D81" s="31" t="s">
        <v>306</v>
      </c>
      <c r="E81" s="31" t="s">
        <v>79</v>
      </c>
      <c r="F81" s="35"/>
      <c r="G81" s="35"/>
      <c r="H81" s="35"/>
      <c r="I81" s="35"/>
      <c r="J81" s="35"/>
      <c r="K81" s="36">
        <v>70524.13</v>
      </c>
      <c r="L81" s="35"/>
      <c r="M81" s="35"/>
      <c r="N81" s="35"/>
      <c r="O81" s="36">
        <v>3556.8</v>
      </c>
      <c r="P81" s="35"/>
    </row>
    <row r="82" spans="1:16" x14ac:dyDescent="0.45">
      <c r="A82" s="31" t="s">
        <v>188</v>
      </c>
      <c r="B82" s="40">
        <v>96</v>
      </c>
      <c r="C82" s="31" t="s">
        <v>307</v>
      </c>
      <c r="D82" s="31" t="s">
        <v>112</v>
      </c>
      <c r="E82" s="31" t="s">
        <v>308</v>
      </c>
      <c r="F82" s="36">
        <v>31393.03</v>
      </c>
      <c r="G82" s="36">
        <v>20806.38</v>
      </c>
      <c r="H82" s="35"/>
      <c r="I82" s="35"/>
      <c r="J82" s="35"/>
      <c r="K82" s="36">
        <v>347398.08</v>
      </c>
      <c r="L82" s="36">
        <v>20806.38</v>
      </c>
      <c r="M82" s="36">
        <v>10134.18</v>
      </c>
      <c r="N82" s="35"/>
      <c r="O82" s="35"/>
      <c r="P82" s="35"/>
    </row>
    <row r="83" spans="1:16" x14ac:dyDescent="0.45">
      <c r="A83" s="31" t="s">
        <v>188</v>
      </c>
      <c r="B83" s="40">
        <v>97</v>
      </c>
      <c r="C83" s="31" t="s">
        <v>309</v>
      </c>
      <c r="D83" s="31" t="s">
        <v>310</v>
      </c>
      <c r="E83" s="31" t="s">
        <v>311</v>
      </c>
      <c r="F83" s="36">
        <v>29454.85</v>
      </c>
      <c r="G83" s="35"/>
      <c r="H83" s="35"/>
      <c r="I83" s="35"/>
      <c r="J83" s="35"/>
      <c r="K83" s="36">
        <v>337708.23</v>
      </c>
      <c r="L83" s="35"/>
      <c r="M83" s="35"/>
      <c r="N83" s="35"/>
      <c r="O83" s="36">
        <v>9099.94</v>
      </c>
      <c r="P83" s="35"/>
    </row>
    <row r="84" spans="1:16" x14ac:dyDescent="0.45">
      <c r="A84" s="31" t="s">
        <v>188</v>
      </c>
      <c r="B84" s="40">
        <v>98</v>
      </c>
      <c r="C84" s="31" t="s">
        <v>341</v>
      </c>
      <c r="D84" s="31" t="s">
        <v>115</v>
      </c>
      <c r="E84" s="31" t="s">
        <v>314</v>
      </c>
      <c r="F84" s="35"/>
      <c r="G84" s="35"/>
      <c r="H84" s="35"/>
      <c r="I84" s="35"/>
      <c r="J84" s="35"/>
      <c r="K84" s="36">
        <v>1232.9100000000001</v>
      </c>
      <c r="L84" s="35"/>
      <c r="M84" s="35"/>
      <c r="N84" s="35"/>
      <c r="O84" s="35"/>
      <c r="P84" s="35"/>
    </row>
    <row r="85" spans="1:16" x14ac:dyDescent="0.45">
      <c r="A85" s="31" t="s">
        <v>188</v>
      </c>
      <c r="B85" s="40">
        <v>99</v>
      </c>
      <c r="C85" s="31" t="s">
        <v>312</v>
      </c>
      <c r="D85" s="31" t="s">
        <v>313</v>
      </c>
      <c r="E85" s="31" t="s">
        <v>314</v>
      </c>
      <c r="F85" s="36">
        <v>57691.82</v>
      </c>
      <c r="G85" s="35"/>
      <c r="H85" s="35"/>
      <c r="I85" s="35"/>
      <c r="J85" s="35"/>
      <c r="K85" s="36">
        <v>291993.75</v>
      </c>
      <c r="L85" s="35"/>
      <c r="M85" s="35"/>
      <c r="N85" s="35"/>
      <c r="O85" s="35"/>
      <c r="P85" s="35"/>
    </row>
    <row r="86" spans="1:16" x14ac:dyDescent="0.45">
      <c r="A86" s="32" t="s">
        <v>315</v>
      </c>
      <c r="B86" s="32" t="s">
        <v>188</v>
      </c>
      <c r="C86" s="32" t="s">
        <v>188</v>
      </c>
      <c r="D86" s="32" t="s">
        <v>188</v>
      </c>
      <c r="E86" s="32" t="s">
        <v>188</v>
      </c>
      <c r="F86" s="34">
        <v>7604659.54</v>
      </c>
      <c r="G86" s="34">
        <v>99356.76</v>
      </c>
      <c r="H86" s="34">
        <v>219524.44</v>
      </c>
      <c r="I86" s="34">
        <v>437.22</v>
      </c>
      <c r="J86" s="34">
        <v>568594.21</v>
      </c>
      <c r="K86" s="34">
        <v>46908014.939999998</v>
      </c>
      <c r="L86" s="34">
        <v>849343.41</v>
      </c>
      <c r="M86" s="34">
        <v>821691.5</v>
      </c>
      <c r="N86" s="34">
        <v>437.22</v>
      </c>
      <c r="O86" s="34">
        <v>1142579.52</v>
      </c>
      <c r="P86" s="34">
        <v>91848.960000000006</v>
      </c>
    </row>
    <row r="87" spans="1:16" x14ac:dyDescent="0.45">
      <c r="F87">
        <v>7604659.540000001</v>
      </c>
      <c r="G87">
        <v>99356.760000000009</v>
      </c>
      <c r="H87">
        <v>219524.44</v>
      </c>
      <c r="I87">
        <v>437.22</v>
      </c>
      <c r="J87">
        <v>568594.21000000008</v>
      </c>
    </row>
    <row r="88" spans="1:16" x14ac:dyDescent="0.45">
      <c r="F88" s="37">
        <f>F86-F87</f>
        <v>0</v>
      </c>
      <c r="G88" s="37">
        <f>G86-G87</f>
        <v>0</v>
      </c>
      <c r="H88" s="37">
        <f>H86-H87</f>
        <v>0</v>
      </c>
      <c r="I88" s="37">
        <f>I86-I87</f>
        <v>0</v>
      </c>
      <c r="J88" s="37">
        <f>J86-J87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9"/>
  <sheetViews>
    <sheetView topLeftCell="A43" workbookViewId="0">
      <selection activeCell="M72" sqref="M72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8" t="s">
        <v>187</v>
      </c>
      <c r="B1" s="39"/>
      <c r="C1" s="39"/>
      <c r="D1" s="39"/>
      <c r="E1" s="39"/>
      <c r="F1" s="39"/>
      <c r="G1" s="39"/>
    </row>
    <row r="2" spans="1:7" x14ac:dyDescent="0.45">
      <c r="A2" s="42" t="s">
        <v>188</v>
      </c>
      <c r="B2" s="42" t="s">
        <v>188</v>
      </c>
      <c r="C2" s="42" t="s">
        <v>188</v>
      </c>
      <c r="D2" s="42" t="s">
        <v>188</v>
      </c>
      <c r="E2" s="42" t="s">
        <v>188</v>
      </c>
      <c r="F2" s="40" t="s">
        <v>347</v>
      </c>
      <c r="G2" s="40" t="s">
        <v>348</v>
      </c>
    </row>
    <row r="3" spans="1:7" x14ac:dyDescent="0.45">
      <c r="A3" s="42" t="s">
        <v>189</v>
      </c>
      <c r="B3" s="42" t="s">
        <v>190</v>
      </c>
      <c r="C3" s="42" t="s">
        <v>191</v>
      </c>
      <c r="D3" s="42" t="s">
        <v>188</v>
      </c>
      <c r="E3" s="42" t="s">
        <v>192</v>
      </c>
      <c r="F3" s="40" t="s">
        <v>177</v>
      </c>
      <c r="G3" s="40" t="s">
        <v>177</v>
      </c>
    </row>
    <row r="4" spans="1:7" x14ac:dyDescent="0.45">
      <c r="A4" s="40" t="s">
        <v>193</v>
      </c>
      <c r="B4" s="40">
        <v>1</v>
      </c>
      <c r="C4" s="40" t="s">
        <v>194</v>
      </c>
      <c r="D4" s="40" t="s">
        <v>4</v>
      </c>
      <c r="E4" s="40" t="s">
        <v>3</v>
      </c>
      <c r="F4" s="45">
        <v>4830.5600000000004</v>
      </c>
      <c r="G4" s="45">
        <v>106903.4</v>
      </c>
    </row>
    <row r="5" spans="1:7" x14ac:dyDescent="0.45">
      <c r="A5" s="40" t="s">
        <v>188</v>
      </c>
      <c r="B5" s="40">
        <v>3</v>
      </c>
      <c r="C5" s="40" t="s">
        <v>317</v>
      </c>
      <c r="D5" s="40" t="s">
        <v>6</v>
      </c>
      <c r="E5" s="40" t="s">
        <v>318</v>
      </c>
      <c r="F5" s="45">
        <v>4013.94</v>
      </c>
      <c r="G5" s="45">
        <v>121647.12</v>
      </c>
    </row>
    <row r="6" spans="1:7" x14ac:dyDescent="0.45">
      <c r="A6" s="40" t="s">
        <v>188</v>
      </c>
      <c r="B6" s="40">
        <v>5</v>
      </c>
      <c r="C6" s="40" t="s">
        <v>195</v>
      </c>
      <c r="D6" s="40" t="s">
        <v>8</v>
      </c>
      <c r="E6" s="40" t="s">
        <v>7</v>
      </c>
      <c r="F6" s="45">
        <v>5042.5</v>
      </c>
      <c r="G6" s="45">
        <v>569289</v>
      </c>
    </row>
    <row r="7" spans="1:7" x14ac:dyDescent="0.45">
      <c r="A7" s="40" t="s">
        <v>188</v>
      </c>
      <c r="B7" s="40">
        <v>7</v>
      </c>
      <c r="C7" s="40" t="s">
        <v>196</v>
      </c>
      <c r="D7" s="40" t="s">
        <v>12</v>
      </c>
      <c r="E7" s="40" t="s">
        <v>11</v>
      </c>
      <c r="F7" s="45">
        <v>142634.78</v>
      </c>
      <c r="G7" s="45">
        <v>3544546.56</v>
      </c>
    </row>
    <row r="8" spans="1:7" x14ac:dyDescent="0.45">
      <c r="A8" s="40" t="s">
        <v>188</v>
      </c>
      <c r="B8" s="40">
        <v>100</v>
      </c>
      <c r="C8" s="40" t="s">
        <v>197</v>
      </c>
      <c r="D8" s="40" t="s">
        <v>118</v>
      </c>
      <c r="E8" s="40" t="s">
        <v>198</v>
      </c>
      <c r="F8" s="45">
        <v>5109.8599999999997</v>
      </c>
      <c r="G8" s="45">
        <v>246954.32</v>
      </c>
    </row>
    <row r="9" spans="1:7" x14ac:dyDescent="0.45">
      <c r="A9" s="40" t="s">
        <v>188</v>
      </c>
      <c r="B9" s="40">
        <v>101</v>
      </c>
      <c r="C9" s="40" t="s">
        <v>319</v>
      </c>
      <c r="D9" s="40" t="s">
        <v>320</v>
      </c>
      <c r="E9" s="40" t="s">
        <v>119</v>
      </c>
      <c r="F9" s="45">
        <v>7170.03</v>
      </c>
      <c r="G9" s="45">
        <v>186179.36</v>
      </c>
    </row>
    <row r="10" spans="1:7" x14ac:dyDescent="0.45">
      <c r="A10" s="40" t="s">
        <v>188</v>
      </c>
      <c r="B10" s="40">
        <v>104</v>
      </c>
      <c r="C10" s="40" t="s">
        <v>199</v>
      </c>
      <c r="D10" s="40" t="s">
        <v>200</v>
      </c>
      <c r="E10" s="40" t="s">
        <v>67</v>
      </c>
      <c r="F10" s="44"/>
      <c r="G10" s="45">
        <v>43320.09</v>
      </c>
    </row>
    <row r="11" spans="1:7" x14ac:dyDescent="0.45">
      <c r="A11" s="40" t="s">
        <v>188</v>
      </c>
      <c r="B11" s="40">
        <v>107</v>
      </c>
      <c r="C11" s="40" t="s">
        <v>201</v>
      </c>
      <c r="D11" s="40" t="s">
        <v>202</v>
      </c>
      <c r="E11" s="40" t="s">
        <v>203</v>
      </c>
      <c r="F11" s="44"/>
      <c r="G11" s="45">
        <v>3738.63</v>
      </c>
    </row>
    <row r="12" spans="1:7" x14ac:dyDescent="0.45">
      <c r="A12" s="40" t="s">
        <v>188</v>
      </c>
      <c r="B12" s="40">
        <v>109</v>
      </c>
      <c r="C12" s="40" t="s">
        <v>321</v>
      </c>
      <c r="D12" s="40" t="s">
        <v>322</v>
      </c>
      <c r="E12" s="40" t="s">
        <v>323</v>
      </c>
      <c r="F12" s="44"/>
      <c r="G12" s="45">
        <v>45180.1</v>
      </c>
    </row>
    <row r="13" spans="1:7" x14ac:dyDescent="0.45">
      <c r="A13" s="40" t="s">
        <v>188</v>
      </c>
      <c r="B13" s="40">
        <v>11</v>
      </c>
      <c r="C13" s="40" t="s">
        <v>204</v>
      </c>
      <c r="D13" s="40" t="s">
        <v>205</v>
      </c>
      <c r="E13" s="40" t="s">
        <v>16</v>
      </c>
      <c r="F13" s="45">
        <v>6054.72</v>
      </c>
      <c r="G13" s="45">
        <v>18473.560000000001</v>
      </c>
    </row>
    <row r="14" spans="1:7" x14ac:dyDescent="0.45">
      <c r="A14" s="40" t="s">
        <v>188</v>
      </c>
      <c r="B14" s="40">
        <v>110</v>
      </c>
      <c r="C14" s="40" t="s">
        <v>206</v>
      </c>
      <c r="D14" s="40" t="s">
        <v>127</v>
      </c>
      <c r="E14" s="40" t="s">
        <v>126</v>
      </c>
      <c r="F14" s="44"/>
      <c r="G14" s="45">
        <v>113800.12</v>
      </c>
    </row>
    <row r="15" spans="1:7" x14ac:dyDescent="0.45">
      <c r="A15" s="40" t="s">
        <v>188</v>
      </c>
      <c r="B15" s="40">
        <v>111</v>
      </c>
      <c r="C15" s="40" t="s">
        <v>207</v>
      </c>
      <c r="D15" s="40" t="s">
        <v>208</v>
      </c>
      <c r="E15" s="40" t="s">
        <v>209</v>
      </c>
      <c r="F15" s="45">
        <v>13515.97</v>
      </c>
      <c r="G15" s="45">
        <v>272161.19</v>
      </c>
    </row>
    <row r="16" spans="1:7" x14ac:dyDescent="0.45">
      <c r="A16" s="40" t="s">
        <v>188</v>
      </c>
      <c r="B16" s="40">
        <v>112</v>
      </c>
      <c r="C16" s="40" t="s">
        <v>210</v>
      </c>
      <c r="D16" s="40" t="s">
        <v>211</v>
      </c>
      <c r="E16" s="40" t="s">
        <v>212</v>
      </c>
      <c r="F16" s="45">
        <v>26005.11</v>
      </c>
      <c r="G16" s="45">
        <v>40769.160000000003</v>
      </c>
    </row>
    <row r="17" spans="1:7" x14ac:dyDescent="0.45">
      <c r="A17" s="40" t="s">
        <v>188</v>
      </c>
      <c r="B17" s="40">
        <v>113</v>
      </c>
      <c r="C17" s="40" t="s">
        <v>333</v>
      </c>
      <c r="D17" s="40" t="s">
        <v>131</v>
      </c>
      <c r="E17" s="40" t="s">
        <v>130</v>
      </c>
      <c r="F17" s="45">
        <v>4128.32</v>
      </c>
      <c r="G17" s="45">
        <v>33295.22</v>
      </c>
    </row>
    <row r="18" spans="1:7" x14ac:dyDescent="0.45">
      <c r="A18" s="40" t="s">
        <v>188</v>
      </c>
      <c r="B18" s="40">
        <v>115</v>
      </c>
      <c r="C18" s="40" t="s">
        <v>213</v>
      </c>
      <c r="D18" s="40" t="s">
        <v>214</v>
      </c>
      <c r="E18" s="40" t="s">
        <v>134</v>
      </c>
      <c r="F18" s="45">
        <v>10344.74</v>
      </c>
      <c r="G18" s="45">
        <v>218738.32</v>
      </c>
    </row>
    <row r="19" spans="1:7" x14ac:dyDescent="0.45">
      <c r="A19" s="40" t="s">
        <v>188</v>
      </c>
      <c r="B19" s="40">
        <v>116</v>
      </c>
      <c r="C19" s="40" t="s">
        <v>215</v>
      </c>
      <c r="D19" s="40" t="s">
        <v>159</v>
      </c>
      <c r="E19" s="40" t="s">
        <v>136</v>
      </c>
      <c r="F19" s="45">
        <v>536.65</v>
      </c>
      <c r="G19" s="45">
        <v>5564.05</v>
      </c>
    </row>
    <row r="20" spans="1:7" x14ac:dyDescent="0.45">
      <c r="A20" s="40" t="s">
        <v>188</v>
      </c>
      <c r="B20" s="40">
        <v>117</v>
      </c>
      <c r="C20" s="40" t="s">
        <v>216</v>
      </c>
      <c r="D20" s="40" t="s">
        <v>217</v>
      </c>
      <c r="E20" s="40" t="s">
        <v>137</v>
      </c>
      <c r="F20" s="44"/>
      <c r="G20" s="45">
        <v>97574.12</v>
      </c>
    </row>
    <row r="21" spans="1:7" x14ac:dyDescent="0.45">
      <c r="A21" s="40" t="s">
        <v>188</v>
      </c>
      <c r="B21" s="40">
        <v>118</v>
      </c>
      <c r="C21" s="40" t="s">
        <v>218</v>
      </c>
      <c r="D21" s="40" t="s">
        <v>140</v>
      </c>
      <c r="E21" s="40" t="s">
        <v>139</v>
      </c>
      <c r="F21" s="44"/>
      <c r="G21" s="45">
        <v>41695.5</v>
      </c>
    </row>
    <row r="22" spans="1:7" x14ac:dyDescent="0.45">
      <c r="A22" s="40" t="s">
        <v>188</v>
      </c>
      <c r="B22" s="40">
        <v>119</v>
      </c>
      <c r="C22" s="40" t="s">
        <v>219</v>
      </c>
      <c r="D22" s="40" t="s">
        <v>141</v>
      </c>
      <c r="E22" s="40" t="s">
        <v>62</v>
      </c>
      <c r="F22" s="44"/>
      <c r="G22" s="45">
        <v>68665.240000000005</v>
      </c>
    </row>
    <row r="23" spans="1:7" x14ac:dyDescent="0.45">
      <c r="A23" s="40" t="s">
        <v>188</v>
      </c>
      <c r="B23" s="40">
        <v>120</v>
      </c>
      <c r="C23" s="40" t="s">
        <v>220</v>
      </c>
      <c r="D23" s="40" t="s">
        <v>142</v>
      </c>
      <c r="E23" s="40" t="s">
        <v>62</v>
      </c>
      <c r="F23" s="44"/>
      <c r="G23" s="45">
        <v>50296.61</v>
      </c>
    </row>
    <row r="24" spans="1:7" x14ac:dyDescent="0.45">
      <c r="A24" s="40" t="s">
        <v>188</v>
      </c>
      <c r="B24" s="40">
        <v>124</v>
      </c>
      <c r="C24" s="40" t="s">
        <v>221</v>
      </c>
      <c r="D24" s="40" t="s">
        <v>222</v>
      </c>
      <c r="E24" s="40" t="s">
        <v>66</v>
      </c>
      <c r="F24" s="45">
        <v>9634.24</v>
      </c>
      <c r="G24" s="45">
        <v>259733.32</v>
      </c>
    </row>
    <row r="25" spans="1:7" x14ac:dyDescent="0.45">
      <c r="A25" s="40" t="s">
        <v>188</v>
      </c>
      <c r="B25" s="40">
        <v>125</v>
      </c>
      <c r="C25" s="40" t="s">
        <v>223</v>
      </c>
      <c r="D25" s="40" t="s">
        <v>224</v>
      </c>
      <c r="E25" s="40" t="s">
        <v>225</v>
      </c>
      <c r="F25" s="45">
        <v>16859.919999999998</v>
      </c>
      <c r="G25" s="45">
        <v>346980.94</v>
      </c>
    </row>
    <row r="26" spans="1:7" x14ac:dyDescent="0.45">
      <c r="A26" s="40" t="s">
        <v>188</v>
      </c>
      <c r="B26" s="40">
        <v>126</v>
      </c>
      <c r="C26" s="40" t="s">
        <v>226</v>
      </c>
      <c r="D26" s="40" t="s">
        <v>227</v>
      </c>
      <c r="E26" s="40" t="s">
        <v>94</v>
      </c>
      <c r="F26" s="45">
        <v>6325</v>
      </c>
      <c r="G26" s="45">
        <v>272579.93</v>
      </c>
    </row>
    <row r="27" spans="1:7" x14ac:dyDescent="0.45">
      <c r="A27" s="40" t="s">
        <v>188</v>
      </c>
      <c r="B27" s="40">
        <v>130</v>
      </c>
      <c r="C27" s="40" t="s">
        <v>231</v>
      </c>
      <c r="D27" s="40" t="s">
        <v>163</v>
      </c>
      <c r="E27" s="40" t="s">
        <v>30</v>
      </c>
      <c r="F27" s="44"/>
      <c r="G27" s="45">
        <v>60209.1</v>
      </c>
    </row>
    <row r="28" spans="1:7" x14ac:dyDescent="0.45">
      <c r="A28" s="40" t="s">
        <v>188</v>
      </c>
      <c r="B28" s="40">
        <v>131</v>
      </c>
      <c r="C28" s="40" t="s">
        <v>232</v>
      </c>
      <c r="D28" s="40" t="s">
        <v>165</v>
      </c>
      <c r="E28" s="40" t="s">
        <v>164</v>
      </c>
      <c r="F28" s="45">
        <v>13984.95</v>
      </c>
      <c r="G28" s="45">
        <v>99990.73</v>
      </c>
    </row>
    <row r="29" spans="1:7" x14ac:dyDescent="0.45">
      <c r="A29" s="40" t="s">
        <v>188</v>
      </c>
      <c r="B29" s="40">
        <v>132</v>
      </c>
      <c r="C29" s="40" t="s">
        <v>336</v>
      </c>
      <c r="D29" s="40" t="s">
        <v>167</v>
      </c>
      <c r="E29" s="40" t="s">
        <v>166</v>
      </c>
      <c r="F29" s="45">
        <v>2465.8200000000002</v>
      </c>
      <c r="G29" s="45">
        <v>5627.23</v>
      </c>
    </row>
    <row r="30" spans="1:7" x14ac:dyDescent="0.45">
      <c r="A30" s="40" t="s">
        <v>188</v>
      </c>
      <c r="B30" s="40">
        <v>15</v>
      </c>
      <c r="C30" s="40" t="s">
        <v>337</v>
      </c>
      <c r="D30" s="40" t="s">
        <v>338</v>
      </c>
      <c r="E30" s="40" t="s">
        <v>18</v>
      </c>
      <c r="F30" s="45">
        <v>2146.62</v>
      </c>
      <c r="G30" s="45">
        <v>16554.509999999998</v>
      </c>
    </row>
    <row r="31" spans="1:7" x14ac:dyDescent="0.45">
      <c r="A31" s="40" t="s">
        <v>188</v>
      </c>
      <c r="B31" s="40">
        <v>16</v>
      </c>
      <c r="C31" s="40" t="s">
        <v>239</v>
      </c>
      <c r="D31" s="40" t="s">
        <v>21</v>
      </c>
      <c r="E31" s="40" t="s">
        <v>20</v>
      </c>
      <c r="F31" s="45">
        <v>791.35</v>
      </c>
      <c r="G31" s="45">
        <v>33408.269999999997</v>
      </c>
    </row>
    <row r="32" spans="1:7" x14ac:dyDescent="0.45">
      <c r="A32" s="40" t="s">
        <v>188</v>
      </c>
      <c r="B32" s="40">
        <v>20</v>
      </c>
      <c r="C32" s="40" t="s">
        <v>242</v>
      </c>
      <c r="D32" s="40" t="s">
        <v>27</v>
      </c>
      <c r="E32" s="40" t="s">
        <v>26</v>
      </c>
      <c r="F32" s="45">
        <v>5238.87</v>
      </c>
      <c r="G32" s="45">
        <v>214240.51</v>
      </c>
    </row>
    <row r="33" spans="1:7" x14ac:dyDescent="0.45">
      <c r="A33" s="40" t="s">
        <v>188</v>
      </c>
      <c r="B33" s="40">
        <v>21</v>
      </c>
      <c r="C33" s="40" t="s">
        <v>243</v>
      </c>
      <c r="D33" s="40" t="s">
        <v>29</v>
      </c>
      <c r="E33" s="40" t="s">
        <v>244</v>
      </c>
      <c r="F33" s="45">
        <v>15288.95</v>
      </c>
      <c r="G33" s="45">
        <v>317246.45</v>
      </c>
    </row>
    <row r="34" spans="1:7" x14ac:dyDescent="0.45">
      <c r="A34" s="40" t="s">
        <v>188</v>
      </c>
      <c r="B34" s="40">
        <v>23</v>
      </c>
      <c r="C34" s="40" t="s">
        <v>245</v>
      </c>
      <c r="D34" s="40" t="s">
        <v>32</v>
      </c>
      <c r="E34" s="40" t="s">
        <v>246</v>
      </c>
      <c r="F34" s="45">
        <v>9379.16</v>
      </c>
      <c r="G34" s="45">
        <v>571852.56999999995</v>
      </c>
    </row>
    <row r="35" spans="1:7" x14ac:dyDescent="0.45">
      <c r="A35" s="40" t="s">
        <v>188</v>
      </c>
      <c r="B35" s="40">
        <v>24</v>
      </c>
      <c r="C35" s="40" t="s">
        <v>247</v>
      </c>
      <c r="D35" s="40" t="s">
        <v>248</v>
      </c>
      <c r="E35" s="40" t="s">
        <v>249</v>
      </c>
      <c r="F35" s="45">
        <v>31524.99</v>
      </c>
      <c r="G35" s="45">
        <v>249359.45</v>
      </c>
    </row>
    <row r="36" spans="1:7" x14ac:dyDescent="0.45">
      <c r="A36" s="40" t="s">
        <v>188</v>
      </c>
      <c r="B36" s="40">
        <v>25</v>
      </c>
      <c r="C36" s="40" t="s">
        <v>250</v>
      </c>
      <c r="D36" s="40" t="s">
        <v>251</v>
      </c>
      <c r="E36" s="40" t="s">
        <v>252</v>
      </c>
      <c r="F36" s="45">
        <v>-1746.29</v>
      </c>
      <c r="G36" s="45">
        <v>10939.9</v>
      </c>
    </row>
    <row r="37" spans="1:7" x14ac:dyDescent="0.45">
      <c r="A37" s="40" t="s">
        <v>188</v>
      </c>
      <c r="B37" s="40">
        <v>28</v>
      </c>
      <c r="C37" s="40" t="s">
        <v>253</v>
      </c>
      <c r="D37" s="40" t="s">
        <v>38</v>
      </c>
      <c r="E37" s="40" t="s">
        <v>37</v>
      </c>
      <c r="F37" s="45">
        <v>29147.55</v>
      </c>
      <c r="G37" s="45">
        <v>273382.09000000003</v>
      </c>
    </row>
    <row r="38" spans="1:7" x14ac:dyDescent="0.45">
      <c r="A38" s="40" t="s">
        <v>188</v>
      </c>
      <c r="B38" s="40">
        <v>29</v>
      </c>
      <c r="C38" s="40" t="s">
        <v>254</v>
      </c>
      <c r="D38" s="40" t="s">
        <v>40</v>
      </c>
      <c r="E38" s="40" t="s">
        <v>39</v>
      </c>
      <c r="F38" s="45">
        <v>629.09</v>
      </c>
      <c r="G38" s="45">
        <v>52004.98</v>
      </c>
    </row>
    <row r="39" spans="1:7" x14ac:dyDescent="0.45">
      <c r="A39" s="40" t="s">
        <v>188</v>
      </c>
      <c r="B39" s="40">
        <v>30</v>
      </c>
      <c r="C39" s="40" t="s">
        <v>255</v>
      </c>
      <c r="D39" s="40" t="s">
        <v>42</v>
      </c>
      <c r="E39" s="40" t="s">
        <v>41</v>
      </c>
      <c r="F39" s="45">
        <v>37103.61</v>
      </c>
      <c r="G39" s="45">
        <v>452508.63</v>
      </c>
    </row>
    <row r="40" spans="1:7" x14ac:dyDescent="0.45">
      <c r="A40" s="40" t="s">
        <v>188</v>
      </c>
      <c r="B40" s="40">
        <v>31</v>
      </c>
      <c r="C40" s="40" t="s">
        <v>256</v>
      </c>
      <c r="D40" s="40" t="s">
        <v>257</v>
      </c>
      <c r="E40" s="40" t="s">
        <v>43</v>
      </c>
      <c r="F40" s="45">
        <v>982.5</v>
      </c>
      <c r="G40" s="45">
        <v>559097.05000000005</v>
      </c>
    </row>
    <row r="41" spans="1:7" x14ac:dyDescent="0.45">
      <c r="A41" s="40" t="s">
        <v>188</v>
      </c>
      <c r="B41" s="40">
        <v>32</v>
      </c>
      <c r="C41" s="40" t="s">
        <v>258</v>
      </c>
      <c r="D41" s="40" t="s">
        <v>259</v>
      </c>
      <c r="E41" s="40" t="s">
        <v>45</v>
      </c>
      <c r="F41" s="45">
        <v>3168.97</v>
      </c>
      <c r="G41" s="45">
        <v>22364.86</v>
      </c>
    </row>
    <row r="42" spans="1:7" x14ac:dyDescent="0.45">
      <c r="A42" s="40" t="s">
        <v>188</v>
      </c>
      <c r="B42" s="40">
        <v>36</v>
      </c>
      <c r="C42" s="40" t="s">
        <v>260</v>
      </c>
      <c r="D42" s="40" t="s">
        <v>49</v>
      </c>
      <c r="E42" s="40" t="s">
        <v>48</v>
      </c>
      <c r="F42" s="44"/>
      <c r="G42" s="45">
        <v>37380.980000000003</v>
      </c>
    </row>
    <row r="43" spans="1:7" x14ac:dyDescent="0.45">
      <c r="A43" s="40" t="s">
        <v>188</v>
      </c>
      <c r="B43" s="40">
        <v>37</v>
      </c>
      <c r="C43" s="40" t="s">
        <v>261</v>
      </c>
      <c r="D43" s="40" t="s">
        <v>262</v>
      </c>
      <c r="E43" s="40" t="s">
        <v>50</v>
      </c>
      <c r="F43" s="45">
        <v>4335.17</v>
      </c>
      <c r="G43" s="45">
        <v>45294.35</v>
      </c>
    </row>
    <row r="44" spans="1:7" x14ac:dyDescent="0.45">
      <c r="A44" s="40" t="s">
        <v>188</v>
      </c>
      <c r="B44" s="40">
        <v>38</v>
      </c>
      <c r="C44" s="40" t="s">
        <v>263</v>
      </c>
      <c r="D44" s="40" t="s">
        <v>264</v>
      </c>
      <c r="E44" s="40" t="s">
        <v>52</v>
      </c>
      <c r="F44" s="45">
        <v>5048.68</v>
      </c>
      <c r="G44" s="45">
        <v>123556.33</v>
      </c>
    </row>
    <row r="45" spans="1:7" x14ac:dyDescent="0.45">
      <c r="A45" s="40" t="s">
        <v>188</v>
      </c>
      <c r="B45" s="40">
        <v>39</v>
      </c>
      <c r="C45" s="40" t="s">
        <v>265</v>
      </c>
      <c r="D45" s="40" t="s">
        <v>266</v>
      </c>
      <c r="E45" s="40" t="s">
        <v>54</v>
      </c>
      <c r="F45" s="45">
        <v>33997.46</v>
      </c>
      <c r="G45" s="45">
        <v>345377.16</v>
      </c>
    </row>
    <row r="46" spans="1:7" x14ac:dyDescent="0.45">
      <c r="A46" s="40" t="s">
        <v>188</v>
      </c>
      <c r="B46" s="40">
        <v>40</v>
      </c>
      <c r="C46" s="40" t="s">
        <v>267</v>
      </c>
      <c r="D46" s="40" t="s">
        <v>268</v>
      </c>
      <c r="E46" s="40" t="s">
        <v>56</v>
      </c>
      <c r="F46" s="45">
        <v>7070.98</v>
      </c>
      <c r="G46" s="45">
        <v>25337.48</v>
      </c>
    </row>
    <row r="47" spans="1:7" x14ac:dyDescent="0.45">
      <c r="A47" s="40" t="s">
        <v>188</v>
      </c>
      <c r="B47" s="40">
        <v>41</v>
      </c>
      <c r="C47" s="40" t="s">
        <v>269</v>
      </c>
      <c r="D47" s="40" t="s">
        <v>59</v>
      </c>
      <c r="E47" s="40" t="s">
        <v>58</v>
      </c>
      <c r="F47" s="45">
        <v>539.30999999999995</v>
      </c>
      <c r="G47" s="45">
        <v>59503.53</v>
      </c>
    </row>
    <row r="48" spans="1:7" x14ac:dyDescent="0.45">
      <c r="A48" s="40" t="s">
        <v>188</v>
      </c>
      <c r="B48" s="40">
        <v>50</v>
      </c>
      <c r="C48" s="40" t="s">
        <v>270</v>
      </c>
      <c r="D48" s="40" t="s">
        <v>65</v>
      </c>
      <c r="E48" s="40" t="s">
        <v>271</v>
      </c>
      <c r="F48" s="44"/>
      <c r="G48" s="45">
        <v>2014.95</v>
      </c>
    </row>
    <row r="49" spans="1:7" x14ac:dyDescent="0.45">
      <c r="A49" s="40" t="s">
        <v>188</v>
      </c>
      <c r="B49" s="40">
        <v>54</v>
      </c>
      <c r="C49" s="40" t="s">
        <v>272</v>
      </c>
      <c r="D49" s="40" t="s">
        <v>68</v>
      </c>
      <c r="E49" s="40" t="s">
        <v>67</v>
      </c>
      <c r="F49" s="44"/>
      <c r="G49" s="45">
        <v>46358.48</v>
      </c>
    </row>
    <row r="50" spans="1:7" x14ac:dyDescent="0.45">
      <c r="A50" s="40" t="s">
        <v>188</v>
      </c>
      <c r="B50" s="40">
        <v>57</v>
      </c>
      <c r="C50" s="40" t="s">
        <v>273</v>
      </c>
      <c r="D50" s="40" t="s">
        <v>274</v>
      </c>
      <c r="E50" s="40" t="s">
        <v>69</v>
      </c>
      <c r="F50" s="45">
        <v>39953.86</v>
      </c>
      <c r="G50" s="45">
        <v>296940.07</v>
      </c>
    </row>
    <row r="51" spans="1:7" x14ac:dyDescent="0.45">
      <c r="A51" s="40" t="s">
        <v>188</v>
      </c>
      <c r="B51" s="40">
        <v>58</v>
      </c>
      <c r="C51" s="40" t="s">
        <v>325</v>
      </c>
      <c r="D51" s="40" t="s">
        <v>326</v>
      </c>
      <c r="E51" s="40" t="s">
        <v>71</v>
      </c>
      <c r="F51" s="45">
        <v>6909.23</v>
      </c>
      <c r="G51" s="45">
        <v>385037.39</v>
      </c>
    </row>
    <row r="52" spans="1:7" x14ac:dyDescent="0.45">
      <c r="A52" s="40" t="s">
        <v>188</v>
      </c>
      <c r="B52" s="40">
        <v>59</v>
      </c>
      <c r="C52" s="40" t="s">
        <v>275</v>
      </c>
      <c r="D52" s="40" t="s">
        <v>74</v>
      </c>
      <c r="E52" s="40" t="s">
        <v>276</v>
      </c>
      <c r="F52" s="45">
        <v>4309.8599999999997</v>
      </c>
      <c r="G52" s="45">
        <v>199197.97</v>
      </c>
    </row>
    <row r="53" spans="1:7" x14ac:dyDescent="0.45">
      <c r="A53" s="40" t="s">
        <v>188</v>
      </c>
      <c r="B53" s="40">
        <v>60</v>
      </c>
      <c r="C53" s="40" t="s">
        <v>277</v>
      </c>
      <c r="D53" s="40" t="s">
        <v>278</v>
      </c>
      <c r="E53" s="40" t="s">
        <v>75</v>
      </c>
      <c r="F53" s="45">
        <v>22362.61</v>
      </c>
      <c r="G53" s="45">
        <v>1050637.3600000001</v>
      </c>
    </row>
    <row r="54" spans="1:7" x14ac:dyDescent="0.45">
      <c r="A54" s="40" t="s">
        <v>188</v>
      </c>
      <c r="B54" s="40">
        <v>61</v>
      </c>
      <c r="C54" s="40" t="s">
        <v>279</v>
      </c>
      <c r="D54" s="40" t="s">
        <v>77</v>
      </c>
      <c r="E54" s="40" t="s">
        <v>76</v>
      </c>
      <c r="F54" s="44"/>
      <c r="G54" s="45">
        <v>305045.2</v>
      </c>
    </row>
    <row r="55" spans="1:7" x14ac:dyDescent="0.45">
      <c r="A55" s="40" t="s">
        <v>188</v>
      </c>
      <c r="B55" s="40">
        <v>62</v>
      </c>
      <c r="C55" s="40" t="s">
        <v>327</v>
      </c>
      <c r="D55" s="40" t="s">
        <v>328</v>
      </c>
      <c r="E55" s="40" t="s">
        <v>329</v>
      </c>
      <c r="F55" s="44"/>
      <c r="G55" s="45">
        <v>38464.93</v>
      </c>
    </row>
    <row r="56" spans="1:7" x14ac:dyDescent="0.45">
      <c r="A56" s="40" t="s">
        <v>188</v>
      </c>
      <c r="B56" s="40">
        <v>63</v>
      </c>
      <c r="C56" s="40" t="s">
        <v>280</v>
      </c>
      <c r="D56" s="40" t="s">
        <v>281</v>
      </c>
      <c r="E56" s="40" t="s">
        <v>79</v>
      </c>
      <c r="F56" s="45">
        <v>11741.13</v>
      </c>
      <c r="G56" s="45">
        <v>61380</v>
      </c>
    </row>
    <row r="57" spans="1:7" x14ac:dyDescent="0.45">
      <c r="A57" s="40" t="s">
        <v>188</v>
      </c>
      <c r="B57" s="40">
        <v>67</v>
      </c>
      <c r="C57" s="40" t="s">
        <v>282</v>
      </c>
      <c r="D57" s="40" t="s">
        <v>283</v>
      </c>
      <c r="E57" s="40" t="s">
        <v>284</v>
      </c>
      <c r="F57" s="45">
        <v>7026.63</v>
      </c>
      <c r="G57" s="45">
        <v>280338.02</v>
      </c>
    </row>
    <row r="58" spans="1:7" x14ac:dyDescent="0.45">
      <c r="A58" s="40" t="s">
        <v>188</v>
      </c>
      <c r="B58" s="40">
        <v>74</v>
      </c>
      <c r="C58" s="40" t="s">
        <v>285</v>
      </c>
      <c r="D58" s="40" t="s">
        <v>83</v>
      </c>
      <c r="E58" s="40" t="s">
        <v>286</v>
      </c>
      <c r="F58" s="45">
        <v>3838.12</v>
      </c>
      <c r="G58" s="45">
        <v>211923</v>
      </c>
    </row>
    <row r="59" spans="1:7" x14ac:dyDescent="0.45">
      <c r="A59" s="40" t="s">
        <v>188</v>
      </c>
      <c r="B59" s="40">
        <v>75</v>
      </c>
      <c r="C59" s="40" t="s">
        <v>287</v>
      </c>
      <c r="D59" s="40" t="s">
        <v>288</v>
      </c>
      <c r="E59" s="40" t="s">
        <v>84</v>
      </c>
      <c r="F59" s="44"/>
      <c r="G59" s="45">
        <v>13474.23</v>
      </c>
    </row>
    <row r="60" spans="1:7" x14ac:dyDescent="0.45">
      <c r="A60" s="40" t="s">
        <v>188</v>
      </c>
      <c r="B60" s="40">
        <v>76</v>
      </c>
      <c r="C60" s="40" t="s">
        <v>289</v>
      </c>
      <c r="D60" s="40" t="s">
        <v>87</v>
      </c>
      <c r="E60" s="40" t="s">
        <v>86</v>
      </c>
      <c r="F60" s="45">
        <v>69272.38</v>
      </c>
      <c r="G60" s="45">
        <v>531675.17000000004</v>
      </c>
    </row>
    <row r="61" spans="1:7" x14ac:dyDescent="0.45">
      <c r="A61" s="40" t="s">
        <v>188</v>
      </c>
      <c r="B61" s="40">
        <v>77</v>
      </c>
      <c r="C61" s="40" t="s">
        <v>290</v>
      </c>
      <c r="D61" s="40" t="s">
        <v>89</v>
      </c>
      <c r="E61" s="40" t="s">
        <v>291</v>
      </c>
      <c r="F61" s="45">
        <v>30191</v>
      </c>
      <c r="G61" s="45">
        <v>133892.43</v>
      </c>
    </row>
    <row r="62" spans="1:7" x14ac:dyDescent="0.45">
      <c r="A62" s="40" t="s">
        <v>188</v>
      </c>
      <c r="B62" s="40">
        <v>78</v>
      </c>
      <c r="C62" s="40" t="s">
        <v>330</v>
      </c>
      <c r="D62" s="40" t="s">
        <v>331</v>
      </c>
      <c r="E62" s="40" t="s">
        <v>90</v>
      </c>
      <c r="F62" s="45">
        <v>23663.34</v>
      </c>
      <c r="G62" s="45">
        <v>265394.38</v>
      </c>
    </row>
    <row r="63" spans="1:7" x14ac:dyDescent="0.45">
      <c r="A63" s="40" t="s">
        <v>188</v>
      </c>
      <c r="B63" s="40">
        <v>8</v>
      </c>
      <c r="C63" s="40" t="s">
        <v>292</v>
      </c>
      <c r="D63" s="40" t="s">
        <v>293</v>
      </c>
      <c r="E63" s="40" t="s">
        <v>13</v>
      </c>
      <c r="F63" s="45">
        <v>4850.4399999999996</v>
      </c>
      <c r="G63" s="45">
        <v>1132369.8500000001</v>
      </c>
    </row>
    <row r="64" spans="1:7" x14ac:dyDescent="0.45">
      <c r="A64" s="40" t="s">
        <v>188</v>
      </c>
      <c r="B64" s="40">
        <v>84</v>
      </c>
      <c r="C64" s="40" t="s">
        <v>294</v>
      </c>
      <c r="D64" s="40" t="s">
        <v>96</v>
      </c>
      <c r="E64" s="40" t="s">
        <v>295</v>
      </c>
      <c r="F64" s="45">
        <v>10045.49</v>
      </c>
      <c r="G64" s="45">
        <v>247818.44</v>
      </c>
    </row>
    <row r="65" spans="1:7" x14ac:dyDescent="0.45">
      <c r="A65" s="40" t="s">
        <v>188</v>
      </c>
      <c r="B65" s="40">
        <v>85</v>
      </c>
      <c r="C65" s="40" t="s">
        <v>296</v>
      </c>
      <c r="D65" s="40" t="s">
        <v>97</v>
      </c>
      <c r="E65" s="40" t="s">
        <v>79</v>
      </c>
      <c r="F65" s="44"/>
      <c r="G65" s="45">
        <v>82932.149999999994</v>
      </c>
    </row>
    <row r="66" spans="1:7" x14ac:dyDescent="0.45">
      <c r="A66" s="40" t="s">
        <v>188</v>
      </c>
      <c r="B66" s="40">
        <v>86</v>
      </c>
      <c r="C66" s="40" t="s">
        <v>297</v>
      </c>
      <c r="D66" s="40" t="s">
        <v>99</v>
      </c>
      <c r="E66" s="40" t="s">
        <v>98</v>
      </c>
      <c r="F66" s="45">
        <v>3412.78</v>
      </c>
      <c r="G66" s="45">
        <v>184631.18</v>
      </c>
    </row>
    <row r="67" spans="1:7" x14ac:dyDescent="0.45">
      <c r="A67" s="40" t="s">
        <v>188</v>
      </c>
      <c r="B67" s="40">
        <v>88</v>
      </c>
      <c r="C67" s="40" t="s">
        <v>298</v>
      </c>
      <c r="D67" s="40" t="s">
        <v>299</v>
      </c>
      <c r="E67" s="40" t="s">
        <v>300</v>
      </c>
      <c r="F67" s="44"/>
      <c r="G67" s="45">
        <v>2465.8200000000002</v>
      </c>
    </row>
    <row r="68" spans="1:7" x14ac:dyDescent="0.45">
      <c r="A68" s="40" t="s">
        <v>188</v>
      </c>
      <c r="B68" s="40">
        <v>89</v>
      </c>
      <c r="C68" s="40" t="s">
        <v>301</v>
      </c>
      <c r="D68" s="40" t="s">
        <v>103</v>
      </c>
      <c r="E68" s="40" t="s">
        <v>302</v>
      </c>
      <c r="F68" s="45">
        <v>55271.87</v>
      </c>
      <c r="G68" s="45">
        <v>574540.22</v>
      </c>
    </row>
    <row r="69" spans="1:7" x14ac:dyDescent="0.45">
      <c r="A69" s="40" t="s">
        <v>188</v>
      </c>
      <c r="B69" s="40">
        <v>92</v>
      </c>
      <c r="C69" s="40" t="s">
        <v>332</v>
      </c>
      <c r="D69" s="40" t="s">
        <v>339</v>
      </c>
      <c r="E69" s="40" t="s">
        <v>340</v>
      </c>
      <c r="F69" s="45">
        <v>12186.79</v>
      </c>
      <c r="G69" s="45">
        <v>91158.2</v>
      </c>
    </row>
    <row r="70" spans="1:7" x14ac:dyDescent="0.45">
      <c r="A70" s="40" t="s">
        <v>188</v>
      </c>
      <c r="B70" s="40">
        <v>93</v>
      </c>
      <c r="C70" s="40" t="s">
        <v>303</v>
      </c>
      <c r="D70" s="40" t="s">
        <v>107</v>
      </c>
      <c r="E70" s="40" t="s">
        <v>304</v>
      </c>
      <c r="F70" s="44"/>
      <c r="G70" s="45">
        <v>576515.12</v>
      </c>
    </row>
    <row r="71" spans="1:7" x14ac:dyDescent="0.45">
      <c r="A71" s="40" t="s">
        <v>188</v>
      </c>
      <c r="B71" s="40">
        <v>94</v>
      </c>
      <c r="C71" s="40" t="s">
        <v>344</v>
      </c>
      <c r="D71" s="40" t="s">
        <v>345</v>
      </c>
      <c r="E71" s="40" t="s">
        <v>108</v>
      </c>
      <c r="F71" s="44"/>
      <c r="G71" s="45">
        <v>14425</v>
      </c>
    </row>
    <row r="72" spans="1:7" x14ac:dyDescent="0.45">
      <c r="A72" s="40" t="s">
        <v>188</v>
      </c>
      <c r="B72" s="40">
        <v>95</v>
      </c>
      <c r="C72" s="40" t="s">
        <v>305</v>
      </c>
      <c r="D72" s="40" t="s">
        <v>306</v>
      </c>
      <c r="E72" s="40" t="s">
        <v>79</v>
      </c>
      <c r="F72" s="44"/>
      <c r="G72" s="45">
        <v>15704.43</v>
      </c>
    </row>
    <row r="73" spans="1:7" x14ac:dyDescent="0.45">
      <c r="A73" s="40" t="s">
        <v>188</v>
      </c>
      <c r="B73" s="40">
        <v>96</v>
      </c>
      <c r="C73" s="40" t="s">
        <v>307</v>
      </c>
      <c r="D73" s="40" t="s">
        <v>112</v>
      </c>
      <c r="E73" s="40" t="s">
        <v>308</v>
      </c>
      <c r="F73" s="45">
        <v>21108.43</v>
      </c>
      <c r="G73" s="45">
        <v>268631.83</v>
      </c>
    </row>
    <row r="74" spans="1:7" x14ac:dyDescent="0.45">
      <c r="A74" s="40" t="s">
        <v>188</v>
      </c>
      <c r="B74" s="40">
        <v>97</v>
      </c>
      <c r="C74" s="40" t="s">
        <v>309</v>
      </c>
      <c r="D74" s="40" t="s">
        <v>310</v>
      </c>
      <c r="E74" s="40" t="s">
        <v>311</v>
      </c>
      <c r="F74" s="45">
        <v>18731.05</v>
      </c>
      <c r="G74" s="45">
        <v>247957.1</v>
      </c>
    </row>
    <row r="75" spans="1:7" x14ac:dyDescent="0.45">
      <c r="A75" s="40" t="s">
        <v>188</v>
      </c>
      <c r="B75" s="40">
        <v>98</v>
      </c>
      <c r="C75" s="40" t="s">
        <v>341</v>
      </c>
      <c r="D75" s="40" t="s">
        <v>115</v>
      </c>
      <c r="E75" s="40" t="s">
        <v>314</v>
      </c>
      <c r="F75" s="44"/>
      <c r="G75" s="45">
        <v>1232.9100000000001</v>
      </c>
    </row>
    <row r="76" spans="1:7" x14ac:dyDescent="0.45">
      <c r="A76" s="40" t="s">
        <v>188</v>
      </c>
      <c r="B76" s="40">
        <v>99</v>
      </c>
      <c r="C76" s="40" t="s">
        <v>312</v>
      </c>
      <c r="D76" s="40" t="s">
        <v>313</v>
      </c>
      <c r="E76" s="40" t="s">
        <v>314</v>
      </c>
      <c r="F76" s="45">
        <v>37118.959999999999</v>
      </c>
      <c r="G76" s="45">
        <v>144920.78</v>
      </c>
    </row>
    <row r="77" spans="1:7" x14ac:dyDescent="0.45">
      <c r="A77" s="41" t="s">
        <v>315</v>
      </c>
      <c r="B77" s="41" t="s">
        <v>188</v>
      </c>
      <c r="C77" s="41" t="s">
        <v>188</v>
      </c>
      <c r="D77" s="41" t="s">
        <v>188</v>
      </c>
      <c r="E77" s="41" t="s">
        <v>188</v>
      </c>
      <c r="F77" s="43">
        <v>845298.05</v>
      </c>
      <c r="G77" s="43">
        <v>17690398.629999999</v>
      </c>
    </row>
    <row r="78" spans="1:7" x14ac:dyDescent="0.45">
      <c r="F78">
        <v>845298.04999999981</v>
      </c>
    </row>
    <row r="79" spans="1:7" x14ac:dyDescent="0.45">
      <c r="F79" s="37">
        <f>F77-F78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E184B-C35F-4078-A92B-C02E450F0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22771c5-d1a8-4959-9947-8a81380d24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2021-07-09T09:17:08Z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