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R:\Nokian\Common\Priser\Priser 2023\Innsalg vinter\"/>
    </mc:Choice>
  </mc:AlternateContent>
  <xr:revisionPtr revIDLastSave="0" documentId="13_ncr:1_{C2FB3B44-D1CF-46FF-9B36-3878AA3A890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orside" sheetId="4" r:id="rId1"/>
    <sheet name="Person" sheetId="1" r:id="rId2"/>
    <sheet name="SUV" sheetId="2" r:id="rId3"/>
    <sheet name="C" sheetId="3" r:id="rId4"/>
    <sheet name="EV" sheetId="6" r:id="rId5"/>
    <sheet name="Nordman" sheetId="8" r:id="rId6"/>
    <sheet name="Hakkapeliitta 9" sheetId="7" r:id="rId7"/>
    <sheet name="Total" sheetId="5" r:id="rId8"/>
  </sheets>
  <definedNames>
    <definedName name="_xlnm._FilterDatabase" localSheetId="3" hidden="1">'C'!#REF!</definedName>
    <definedName name="_xlnm._FilterDatabase" localSheetId="4" hidden="1">EV!#REF!</definedName>
    <definedName name="_xlnm._FilterDatabase" localSheetId="6" hidden="1">'Hakkapeliitta 9'!$A$10:$L$52</definedName>
    <definedName name="_xlnm._FilterDatabase" localSheetId="5" hidden="1">Nordman!$A$10:$L$53</definedName>
    <definedName name="_xlnm._FilterDatabase" localSheetId="1" hidden="1">Person!$A$10:$L$118</definedName>
    <definedName name="_xlnm._FilterDatabase" localSheetId="2" hidden="1">SUV!$A$10:$J$160</definedName>
    <definedName name="_xlnm._FilterDatabase" localSheetId="7" hidden="1">Total!$A$15:$C$15</definedName>
    <definedName name="_xlnm.Print_Area" localSheetId="3">'C'!$A:$J</definedName>
    <definedName name="_xlnm.Print_Area" localSheetId="4">EV!$A:$J</definedName>
    <definedName name="_xlnm.Print_Area" localSheetId="0">Forside!$A$1:$F$33</definedName>
    <definedName name="_xlnm.Print_Area" localSheetId="6">'Hakkapeliitta 9'!$A$1:$L$53</definedName>
    <definedName name="_xlnm.Print_Area" localSheetId="5">Nordman!$A$1:$L$54</definedName>
    <definedName name="_xlnm.Print_Area" localSheetId="1">Person!$A$1:$L$119</definedName>
    <definedName name="_xlnm.Print_Area" localSheetId="2">SUV!$A:$J</definedName>
    <definedName name="_xlnm.Print_Area" localSheetId="7">Total!$A:$E</definedName>
    <definedName name="_xlnm.Print_Titles" localSheetId="3">'C'!#REF!</definedName>
    <definedName name="_xlnm.Print_Titles" localSheetId="4">EV!#REF!</definedName>
    <definedName name="_xlnm.Print_Titles" localSheetId="6">'Hakkapeliitta 9'!#REF!</definedName>
    <definedName name="_xlnm.Print_Titles" localSheetId="5">Nordman!#REF!</definedName>
    <definedName name="_xlnm.Print_Titles" localSheetId="1">Person!#REF!</definedName>
    <definedName name="_xlnm.Print_Titles" localSheetId="2">SUV!#REF!</definedName>
    <definedName name="_xlnm.Print_Titles" localSheetId="7">Total!$15:$15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8" l="1"/>
  <c r="G13" i="8"/>
  <c r="G15" i="8"/>
  <c r="G16" i="8"/>
  <c r="G17" i="8"/>
  <c r="G18" i="8"/>
  <c r="G20" i="8"/>
  <c r="G21" i="8"/>
  <c r="G22" i="8"/>
  <c r="G23" i="8"/>
  <c r="G25" i="8"/>
  <c r="G26" i="8"/>
  <c r="G27" i="8"/>
  <c r="G29" i="8"/>
  <c r="G32" i="8"/>
  <c r="G33" i="8"/>
  <c r="G35" i="8"/>
  <c r="G36" i="8"/>
  <c r="G37" i="8"/>
  <c r="G38" i="8"/>
  <c r="G39" i="8"/>
  <c r="G40" i="8"/>
  <c r="G42" i="8"/>
  <c r="G43" i="8"/>
  <c r="G44" i="8"/>
  <c r="G45" i="8"/>
  <c r="G46" i="8"/>
  <c r="G47" i="8"/>
  <c r="G48" i="8"/>
  <c r="G50" i="8"/>
  <c r="G51" i="8"/>
  <c r="G52" i="8"/>
  <c r="G61" i="3"/>
  <c r="H61" i="3"/>
  <c r="C37" i="5"/>
  <c r="C36" i="5"/>
  <c r="C34" i="5"/>
  <c r="C33" i="5"/>
  <c r="C30" i="5"/>
  <c r="C29" i="5"/>
  <c r="C28" i="5"/>
  <c r="C27" i="5"/>
  <c r="C24" i="5"/>
  <c r="C23" i="5"/>
  <c r="C22" i="5"/>
  <c r="C19" i="5"/>
  <c r="C18" i="5"/>
  <c r="C17" i="5"/>
  <c r="H12" i="8"/>
  <c r="H13" i="8"/>
  <c r="H15" i="8"/>
  <c r="H16" i="8"/>
  <c r="H17" i="8"/>
  <c r="H18" i="8"/>
  <c r="H20" i="8"/>
  <c r="H21" i="8"/>
  <c r="H22" i="8"/>
  <c r="H23" i="8"/>
  <c r="H25" i="8"/>
  <c r="H26" i="8"/>
  <c r="H27" i="8"/>
  <c r="H29" i="8"/>
  <c r="H32" i="8"/>
  <c r="H33" i="8"/>
  <c r="H35" i="8"/>
  <c r="H36" i="8"/>
  <c r="H37" i="8"/>
  <c r="H38" i="8"/>
  <c r="H39" i="8"/>
  <c r="H40" i="8"/>
  <c r="H42" i="8"/>
  <c r="H43" i="8"/>
  <c r="H44" i="8"/>
  <c r="H45" i="8"/>
  <c r="H46" i="8"/>
  <c r="H47" i="8"/>
  <c r="H48" i="8"/>
  <c r="H50" i="8"/>
  <c r="H51" i="8"/>
  <c r="H52" i="8"/>
  <c r="C6" i="8"/>
  <c r="C5" i="8"/>
  <c r="C4" i="8"/>
  <c r="C3" i="8"/>
  <c r="C2" i="8"/>
  <c r="G12" i="7"/>
  <c r="H12" i="7"/>
  <c r="G13" i="7"/>
  <c r="H13" i="7"/>
  <c r="G15" i="7"/>
  <c r="H15" i="7"/>
  <c r="G17" i="7"/>
  <c r="H17" i="7"/>
  <c r="G18" i="7"/>
  <c r="H18" i="7"/>
  <c r="G19" i="7"/>
  <c r="H19" i="7"/>
  <c r="G21" i="7"/>
  <c r="H21" i="7"/>
  <c r="G22" i="7"/>
  <c r="H22" i="7"/>
  <c r="G24" i="7"/>
  <c r="H24" i="7"/>
  <c r="G25" i="7"/>
  <c r="H25" i="7"/>
  <c r="G26" i="7"/>
  <c r="H26" i="7"/>
  <c r="G28" i="7"/>
  <c r="H28" i="7"/>
  <c r="G30" i="7"/>
  <c r="H30" i="7"/>
  <c r="G33" i="7"/>
  <c r="H33" i="7"/>
  <c r="G34" i="7"/>
  <c r="H34" i="7"/>
  <c r="G36" i="7"/>
  <c r="H36" i="7"/>
  <c r="G37" i="7"/>
  <c r="H37" i="7"/>
  <c r="G38" i="7"/>
  <c r="H38" i="7"/>
  <c r="G40" i="7"/>
  <c r="H40" i="7"/>
  <c r="G41" i="7"/>
  <c r="H41" i="7"/>
  <c r="G42" i="7"/>
  <c r="H42" i="7"/>
  <c r="G44" i="7"/>
  <c r="H44" i="7"/>
  <c r="G45" i="7"/>
  <c r="H45" i="7"/>
  <c r="G46" i="7"/>
  <c r="H46" i="7"/>
  <c r="G48" i="7"/>
  <c r="H48" i="7"/>
  <c r="G49" i="7"/>
  <c r="H49" i="7"/>
  <c r="G51" i="7"/>
  <c r="H51" i="7"/>
  <c r="G58" i="6"/>
  <c r="H58" i="6"/>
  <c r="G59" i="6"/>
  <c r="H59" i="6"/>
  <c r="G60" i="6"/>
  <c r="H60" i="6"/>
  <c r="G61" i="6"/>
  <c r="H61" i="6"/>
  <c r="G62" i="6"/>
  <c r="H62" i="6"/>
  <c r="G63" i="6"/>
  <c r="H63" i="6"/>
  <c r="G64" i="6"/>
  <c r="H64" i="6"/>
  <c r="G65" i="6"/>
  <c r="H65" i="6"/>
  <c r="G66" i="6"/>
  <c r="H66" i="6"/>
  <c r="G68" i="6"/>
  <c r="H68" i="6"/>
  <c r="G69" i="6"/>
  <c r="H69" i="6"/>
  <c r="G70" i="6"/>
  <c r="H70" i="6"/>
  <c r="G72" i="6"/>
  <c r="H72" i="6"/>
  <c r="G73" i="6"/>
  <c r="H73" i="6"/>
  <c r="G74" i="6"/>
  <c r="H74" i="6"/>
  <c r="G75" i="6"/>
  <c r="H75" i="6"/>
  <c r="G77" i="6"/>
  <c r="H77" i="6"/>
  <c r="G12" i="6"/>
  <c r="H12" i="6"/>
  <c r="G13" i="6"/>
  <c r="H13" i="6"/>
  <c r="G14" i="6"/>
  <c r="H14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4" i="6"/>
  <c r="H24" i="6"/>
  <c r="G25" i="6"/>
  <c r="H25" i="6"/>
  <c r="G26" i="6"/>
  <c r="H26" i="6"/>
  <c r="G27" i="6"/>
  <c r="H27" i="6"/>
  <c r="G28" i="6"/>
  <c r="H28" i="6"/>
  <c r="G29" i="6"/>
  <c r="H29" i="6"/>
  <c r="G30" i="6"/>
  <c r="H30" i="6"/>
  <c r="G31" i="6"/>
  <c r="H31" i="6"/>
  <c r="G32" i="6"/>
  <c r="H32" i="6"/>
  <c r="G34" i="6"/>
  <c r="H34" i="6"/>
  <c r="G35" i="6"/>
  <c r="H35" i="6"/>
  <c r="G36" i="6"/>
  <c r="H36" i="6"/>
  <c r="G37" i="6"/>
  <c r="H37" i="6"/>
  <c r="G38" i="6"/>
  <c r="H38" i="6"/>
  <c r="G39" i="6"/>
  <c r="H39" i="6"/>
  <c r="G41" i="6"/>
  <c r="H41" i="6"/>
  <c r="G42" i="6"/>
  <c r="H42" i="6"/>
  <c r="G43" i="6"/>
  <c r="H43" i="6"/>
  <c r="G44" i="6"/>
  <c r="H44" i="6"/>
  <c r="G45" i="6"/>
  <c r="H45" i="6"/>
  <c r="G47" i="6"/>
  <c r="H47" i="6"/>
  <c r="G48" i="6"/>
  <c r="H48" i="6"/>
  <c r="G51" i="6"/>
  <c r="H51" i="6"/>
  <c r="G53" i="6"/>
  <c r="H53" i="6"/>
  <c r="G54" i="6"/>
  <c r="H54" i="6"/>
  <c r="G55" i="6"/>
  <c r="H55" i="6"/>
  <c r="G56" i="6"/>
  <c r="H56" i="6"/>
  <c r="G69" i="3"/>
  <c r="H69" i="3"/>
  <c r="G77" i="3"/>
  <c r="H77" i="3"/>
  <c r="G79" i="3"/>
  <c r="H79" i="3"/>
  <c r="G81" i="3"/>
  <c r="H81" i="3"/>
  <c r="G82" i="3"/>
  <c r="H82" i="3"/>
  <c r="G83" i="3"/>
  <c r="H83" i="3"/>
  <c r="G84" i="3"/>
  <c r="H84" i="3"/>
  <c r="G86" i="3"/>
  <c r="H86" i="3"/>
  <c r="G87" i="3"/>
  <c r="H87" i="3"/>
  <c r="G88" i="3"/>
  <c r="H88" i="3"/>
  <c r="G89" i="3"/>
  <c r="H89" i="3"/>
  <c r="G90" i="3"/>
  <c r="H90" i="3"/>
  <c r="G91" i="3"/>
  <c r="H91" i="3"/>
  <c r="G93" i="3"/>
  <c r="H93" i="3"/>
  <c r="G94" i="3"/>
  <c r="H94" i="3"/>
  <c r="G67" i="3"/>
  <c r="H67" i="3"/>
  <c r="G70" i="3"/>
  <c r="H70" i="3"/>
  <c r="G71" i="3"/>
  <c r="H71" i="3"/>
  <c r="G73" i="3"/>
  <c r="H73" i="3"/>
  <c r="G74" i="3"/>
  <c r="H74" i="3"/>
  <c r="G12" i="3"/>
  <c r="H12" i="3"/>
  <c r="G13" i="3"/>
  <c r="H13" i="3"/>
  <c r="G14" i="3"/>
  <c r="H14" i="3"/>
  <c r="G15" i="3"/>
  <c r="H15" i="3"/>
  <c r="G17" i="3"/>
  <c r="H17" i="3"/>
  <c r="G18" i="3"/>
  <c r="H18" i="3"/>
  <c r="G19" i="3"/>
  <c r="H19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9" i="3"/>
  <c r="H29" i="3"/>
  <c r="G31" i="3"/>
  <c r="H31" i="3"/>
  <c r="G34" i="3"/>
  <c r="H34" i="3"/>
  <c r="G36" i="3"/>
  <c r="H36" i="3"/>
  <c r="G38" i="3"/>
  <c r="H38" i="3"/>
  <c r="G39" i="3"/>
  <c r="H39" i="3"/>
  <c r="G40" i="3"/>
  <c r="H40" i="3"/>
  <c r="G41" i="3"/>
  <c r="H41" i="3"/>
  <c r="G43" i="3"/>
  <c r="H43" i="3"/>
  <c r="G44" i="3"/>
  <c r="H44" i="3"/>
  <c r="G45" i="3"/>
  <c r="H45" i="3"/>
  <c r="G46" i="3"/>
  <c r="H46" i="3"/>
  <c r="G49" i="3"/>
  <c r="H49" i="3"/>
  <c r="G51" i="3"/>
  <c r="H51" i="3"/>
  <c r="G52" i="3"/>
  <c r="H52" i="3"/>
  <c r="G53" i="3"/>
  <c r="H53" i="3"/>
  <c r="G54" i="3"/>
  <c r="H54" i="3"/>
  <c r="G56" i="3"/>
  <c r="H56" i="3"/>
  <c r="G57" i="3"/>
  <c r="H57" i="3"/>
  <c r="G58" i="3"/>
  <c r="H58" i="3"/>
  <c r="G59" i="3"/>
  <c r="H59" i="3"/>
  <c r="G62" i="3"/>
  <c r="H62" i="3"/>
  <c r="G63" i="3"/>
  <c r="H63" i="3"/>
  <c r="G64" i="3"/>
  <c r="H64" i="3"/>
  <c r="G65" i="3"/>
  <c r="H65" i="3"/>
  <c r="G66" i="3"/>
  <c r="H66" i="3"/>
  <c r="G12" i="2"/>
  <c r="H12" i="2"/>
  <c r="G13" i="2"/>
  <c r="H13" i="2"/>
  <c r="G14" i="2"/>
  <c r="H14" i="2"/>
  <c r="G15" i="2"/>
  <c r="H15" i="2"/>
  <c r="G16" i="2"/>
  <c r="H16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4" i="2"/>
  <c r="H84" i="2"/>
  <c r="G85" i="2"/>
  <c r="H85" i="2"/>
  <c r="G88" i="2"/>
  <c r="H88" i="2"/>
  <c r="G89" i="2"/>
  <c r="H89" i="2"/>
  <c r="G90" i="2"/>
  <c r="H90" i="2"/>
  <c r="G91" i="2"/>
  <c r="H91" i="2"/>
  <c r="G92" i="2"/>
  <c r="H92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5" i="2"/>
  <c r="H155" i="2"/>
  <c r="G156" i="2"/>
  <c r="H156" i="2"/>
  <c r="G158" i="2"/>
  <c r="H158" i="2"/>
  <c r="G159" i="2"/>
  <c r="H159" i="2"/>
  <c r="C6" i="7"/>
  <c r="C5" i="7"/>
  <c r="C4" i="7"/>
  <c r="C3" i="7"/>
  <c r="C2" i="7"/>
  <c r="G12" i="1"/>
  <c r="H12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70" i="1"/>
  <c r="H70" i="1"/>
  <c r="G71" i="1"/>
  <c r="H71" i="1"/>
  <c r="G74" i="1"/>
  <c r="H74" i="1"/>
  <c r="G75" i="1"/>
  <c r="H75" i="1"/>
  <c r="G76" i="1"/>
  <c r="H76" i="1"/>
  <c r="G77" i="1"/>
  <c r="H77" i="1"/>
  <c r="G78" i="1"/>
  <c r="H78" i="1"/>
  <c r="G79" i="1"/>
  <c r="H79" i="1"/>
  <c r="G81" i="1"/>
  <c r="H81" i="1"/>
  <c r="G82" i="1"/>
  <c r="H82" i="1"/>
  <c r="G83" i="1"/>
  <c r="H83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3" i="1"/>
  <c r="H93" i="1"/>
  <c r="G94" i="1"/>
  <c r="H94" i="1"/>
  <c r="G95" i="1"/>
  <c r="H95" i="1"/>
  <c r="G96" i="1"/>
  <c r="H96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4" i="1"/>
  <c r="H114" i="1"/>
  <c r="G115" i="1"/>
  <c r="H115" i="1"/>
  <c r="G116" i="1"/>
  <c r="H116" i="1"/>
  <c r="G117" i="1"/>
  <c r="H117" i="1"/>
  <c r="C39" i="5" l="1"/>
  <c r="B34" i="4" s="1"/>
  <c r="D6" i="5"/>
  <c r="D5" i="5"/>
  <c r="B11" i="5"/>
  <c r="B10" i="5"/>
  <c r="B9" i="5"/>
  <c r="B8" i="5"/>
  <c r="B7" i="5"/>
  <c r="B6" i="5"/>
  <c r="B5" i="5"/>
  <c r="C6" i="6" l="1"/>
  <c r="C5" i="6"/>
  <c r="C4" i="6"/>
  <c r="C3" i="6"/>
  <c r="C2" i="6"/>
  <c r="C6" i="3"/>
  <c r="C5" i="3"/>
  <c r="C4" i="3"/>
  <c r="C3" i="3"/>
  <c r="C2" i="3"/>
  <c r="C7" i="2"/>
  <c r="C6" i="2"/>
  <c r="C5" i="2"/>
  <c r="C4" i="2"/>
  <c r="C3" i="2"/>
  <c r="C5" i="1"/>
  <c r="C6" i="1"/>
  <c r="C4" i="1"/>
  <c r="C3" i="1"/>
  <c r="C2" i="1"/>
</calcChain>
</file>

<file path=xl/sharedStrings.xml><?xml version="1.0" encoding="utf-8"?>
<sst xmlns="http://schemas.openxmlformats.org/spreadsheetml/2006/main" count="2144" uniqueCount="777">
  <si>
    <t>Dimension</t>
  </si>
  <si>
    <t>Kontaktperson</t>
  </si>
  <si>
    <t>Antal</t>
  </si>
  <si>
    <t>Kontaktperson:</t>
  </si>
  <si>
    <t>Profil</t>
  </si>
  <si>
    <t>Summering</t>
  </si>
  <si>
    <t>Innsalg</t>
  </si>
  <si>
    <t>Kunde:</t>
  </si>
  <si>
    <t xml:space="preserve">Kundenummer: </t>
  </si>
  <si>
    <t>Kjede:</t>
  </si>
  <si>
    <t>Epost adresse:</t>
  </si>
  <si>
    <t>Selger</t>
  </si>
  <si>
    <t>Selger:</t>
  </si>
  <si>
    <t>Levering:</t>
  </si>
  <si>
    <t>Kommentar:</t>
  </si>
  <si>
    <t>Rabatt innsalg:</t>
  </si>
  <si>
    <t>Rabatt supplering:</t>
  </si>
  <si>
    <t>Pris supplering</t>
  </si>
  <si>
    <t>Listepris</t>
  </si>
  <si>
    <t>Pris innsalg</t>
  </si>
  <si>
    <t>Kommentar</t>
  </si>
  <si>
    <t>Kunde</t>
  </si>
  <si>
    <t>Kjede</t>
  </si>
  <si>
    <t>Epost adresse</t>
  </si>
  <si>
    <t>Nokian Hakkapeliitta Personbildekk</t>
  </si>
  <si>
    <t>Nokian Hakkapeliitta  SUV dekk</t>
  </si>
  <si>
    <t>Nokian Hakkapeliitta varebildekk</t>
  </si>
  <si>
    <t>Varenummer</t>
  </si>
  <si>
    <t>Mønster</t>
  </si>
  <si>
    <t>Bredde</t>
  </si>
  <si>
    <t>Felgstørrelse</t>
  </si>
  <si>
    <t>LI/SI</t>
  </si>
  <si>
    <t>155/70 R 19</t>
  </si>
  <si>
    <t>175/65 R 14</t>
  </si>
  <si>
    <t>82 R</t>
  </si>
  <si>
    <t>175/65 R 15</t>
  </si>
  <si>
    <t>185/65 R 15</t>
  </si>
  <si>
    <t>88 R</t>
  </si>
  <si>
    <t>195/65 R 15</t>
  </si>
  <si>
    <t>205/65 R 15</t>
  </si>
  <si>
    <t>94 R</t>
  </si>
  <si>
    <t>205/65 R 16</t>
  </si>
  <si>
    <t>165/60 R 15</t>
  </si>
  <si>
    <t>185/60 R 15</t>
  </si>
  <si>
    <t>195/60 R 15</t>
  </si>
  <si>
    <t>195/60 R 16</t>
  </si>
  <si>
    <t>89 R</t>
  </si>
  <si>
    <t>205/60 R 16</t>
  </si>
  <si>
    <t>215/60 R 16</t>
  </si>
  <si>
    <t>225/60 R 16</t>
  </si>
  <si>
    <t>195/55 R 16</t>
  </si>
  <si>
    <t>205/55 R 16</t>
  </si>
  <si>
    <t>215/55 R 16</t>
  </si>
  <si>
    <t>225/55 R 16</t>
  </si>
  <si>
    <t>205/55 R 17</t>
  </si>
  <si>
    <t>215/55 R 17</t>
  </si>
  <si>
    <t>225/55 R 17</t>
  </si>
  <si>
    <t>235/55 R 17</t>
  </si>
  <si>
    <t>195/50 R 16</t>
  </si>
  <si>
    <t>205/50 R 17</t>
  </si>
  <si>
    <t>215/50 R 17</t>
  </si>
  <si>
    <t>225/50 R 17</t>
  </si>
  <si>
    <t>235/50 R 17</t>
  </si>
  <si>
    <t>225/50 R 18</t>
  </si>
  <si>
    <t>245/50 R 18</t>
  </si>
  <si>
    <t>215/50 R 19</t>
  </si>
  <si>
    <t>215/45 R 17</t>
  </si>
  <si>
    <t>91 T XL</t>
  </si>
  <si>
    <t>225/45 R 17</t>
  </si>
  <si>
    <t>94 T XL</t>
  </si>
  <si>
    <t>235/45 R 17</t>
  </si>
  <si>
    <t>97 T XL</t>
  </si>
  <si>
    <t>245/45 R 17</t>
  </si>
  <si>
    <t>99 T XL</t>
  </si>
  <si>
    <t>225/45 R 18</t>
  </si>
  <si>
    <t>95 T XL</t>
  </si>
  <si>
    <t>235/45 R 18</t>
  </si>
  <si>
    <t>98 T XL</t>
  </si>
  <si>
    <t>245/45 R 18</t>
  </si>
  <si>
    <t>100 T XL</t>
  </si>
  <si>
    <t>103 T XL</t>
  </si>
  <si>
    <t>225/45 R 19</t>
  </si>
  <si>
    <t>96 T XL</t>
  </si>
  <si>
    <t>235/45 R 19</t>
  </si>
  <si>
    <t>245/45 R 19</t>
  </si>
  <si>
    <t>102 T XL</t>
  </si>
  <si>
    <t>255/45 R 19</t>
  </si>
  <si>
    <t>104 T XL</t>
  </si>
  <si>
    <t>215/45 R 20</t>
  </si>
  <si>
    <t>245/45 R 20</t>
  </si>
  <si>
    <t>225/40 R 18</t>
  </si>
  <si>
    <t>92 T XL</t>
  </si>
  <si>
    <t>235/40 R 18</t>
  </si>
  <si>
    <t>245/40 R 18</t>
  </si>
  <si>
    <t>275/40 R 18</t>
  </si>
  <si>
    <t>225/40 R 19</t>
  </si>
  <si>
    <t>93 T XL</t>
  </si>
  <si>
    <t>235/40 R 19</t>
  </si>
  <si>
    <t>245/40 R 19</t>
  </si>
  <si>
    <t>255/40 R 19</t>
  </si>
  <si>
    <t>245/40 R 20</t>
  </si>
  <si>
    <t>285/40 R 20</t>
  </si>
  <si>
    <t>255/35 R 19</t>
  </si>
  <si>
    <t>275/35 R 19</t>
  </si>
  <si>
    <t>235/35 R 20</t>
  </si>
  <si>
    <t>275/35 R 20</t>
  </si>
  <si>
    <t>265/35 R 21</t>
  </si>
  <si>
    <t>101 T XL</t>
  </si>
  <si>
    <t xml:space="preserve">100 T XL </t>
  </si>
  <si>
    <t>86 T XL</t>
  </si>
  <si>
    <t>88 T XL</t>
  </si>
  <si>
    <t>87 T</t>
  </si>
  <si>
    <t>93 T</t>
  </si>
  <si>
    <t xml:space="preserve">99 T XL </t>
  </si>
  <si>
    <t xml:space="preserve">102 T XL </t>
  </si>
  <si>
    <t xml:space="preserve">101 T XL </t>
  </si>
  <si>
    <t xml:space="preserve">104 T XL </t>
  </si>
  <si>
    <t xml:space="preserve">103 T XL </t>
  </si>
  <si>
    <t xml:space="preserve">105 T XL </t>
  </si>
  <si>
    <t>Telefonnummer:</t>
  </si>
  <si>
    <t>Betaling frist:</t>
  </si>
  <si>
    <t>215/70 R 16</t>
  </si>
  <si>
    <t>245/70 R 16</t>
  </si>
  <si>
    <t>265/70 R 16</t>
  </si>
  <si>
    <t>245/70 R 17</t>
  </si>
  <si>
    <t>265/70 R 17</t>
  </si>
  <si>
    <t>255/70 R 18</t>
  </si>
  <si>
    <t>215/65 R 16</t>
  </si>
  <si>
    <t>215/65 R 17</t>
  </si>
  <si>
    <t>225/65 R 17</t>
  </si>
  <si>
    <t>235/65 R 17</t>
  </si>
  <si>
    <t>245/65 R 17</t>
  </si>
  <si>
    <t>255/65 R 17</t>
  </si>
  <si>
    <t>265/65 R 17</t>
  </si>
  <si>
    <t>235/65 R 18</t>
  </si>
  <si>
    <t>265/65 R 18</t>
  </si>
  <si>
    <t>275/65 R 18</t>
  </si>
  <si>
    <t>215/60 R 17</t>
  </si>
  <si>
    <t>225/60 R 17</t>
  </si>
  <si>
    <t>235/60 R 17</t>
  </si>
  <si>
    <t>225/60 R 18</t>
  </si>
  <si>
    <t>235/60 R 18</t>
  </si>
  <si>
    <t>245/60 R 18</t>
  </si>
  <si>
    <t>255/60 R 18</t>
  </si>
  <si>
    <t>265/60 R 18</t>
  </si>
  <si>
    <t>275/60 R 20</t>
  </si>
  <si>
    <t>215/55 R 18</t>
  </si>
  <si>
    <t>225/55 R 18</t>
  </si>
  <si>
    <t>235/55 R 18</t>
  </si>
  <si>
    <t>255/55 R 18</t>
  </si>
  <si>
    <t>225/55 R 19</t>
  </si>
  <si>
    <t>235/55 R 19</t>
  </si>
  <si>
    <t>245/55 R 19</t>
  </si>
  <si>
    <t>255/55 R 19</t>
  </si>
  <si>
    <t>235/55 R 20</t>
  </si>
  <si>
    <t>255/55 R 20</t>
  </si>
  <si>
    <t>275/55 R 20</t>
  </si>
  <si>
    <t>235/50 R 18</t>
  </si>
  <si>
    <t>235/50 R 19</t>
  </si>
  <si>
    <t>245/50 R 19</t>
  </si>
  <si>
    <t>255/50 R 19</t>
  </si>
  <si>
    <t>265/50 R 19</t>
  </si>
  <si>
    <t>235/50 R 20</t>
  </si>
  <si>
    <t>245/50 R 20</t>
  </si>
  <si>
    <t>255/50 R 20</t>
  </si>
  <si>
    <t>265/50 R 20</t>
  </si>
  <si>
    <t>275/50 R 20</t>
  </si>
  <si>
    <t>285/50 R 20</t>
  </si>
  <si>
    <t>235/45 R 20</t>
  </si>
  <si>
    <t>255/45 R 20</t>
  </si>
  <si>
    <t>105 T XL</t>
  </si>
  <si>
    <t>265/45 R 20</t>
  </si>
  <si>
    <t>108 T XL</t>
  </si>
  <si>
    <t>275/45 R 20</t>
  </si>
  <si>
    <t>110 T XL</t>
  </si>
  <si>
    <t>285/45 R 20</t>
  </si>
  <si>
    <t>265/45 R 21</t>
  </si>
  <si>
    <t>275/45 R 21</t>
  </si>
  <si>
    <t>285/45 R 21</t>
  </si>
  <si>
    <t>285/45 R 22</t>
  </si>
  <si>
    <t>255/40 R 20</t>
  </si>
  <si>
    <t>275/40 R 20</t>
  </si>
  <si>
    <t>265/40 R 21</t>
  </si>
  <si>
    <t>275/40 R 21</t>
  </si>
  <si>
    <t>107 T XL</t>
  </si>
  <si>
    <t>285/40 R 21</t>
  </si>
  <si>
    <t>109 T XL</t>
  </si>
  <si>
    <t>295/40 R 21</t>
  </si>
  <si>
    <t>111 T XL</t>
  </si>
  <si>
    <t>315/40 R 21</t>
  </si>
  <si>
    <t>285/40 R 22</t>
  </si>
  <si>
    <t>315/35 R 20</t>
  </si>
  <si>
    <t>255/35 R 21</t>
  </si>
  <si>
    <t>275/35 R 21</t>
  </si>
  <si>
    <t>315/35 R 21</t>
  </si>
  <si>
    <t>100 T</t>
  </si>
  <si>
    <t>112 T</t>
  </si>
  <si>
    <t>110 T</t>
  </si>
  <si>
    <t>115 T</t>
  </si>
  <si>
    <t>116 T</t>
  </si>
  <si>
    <t>102 T</t>
  </si>
  <si>
    <t>275/50 R 22</t>
  </si>
  <si>
    <t>305/40 R 20</t>
  </si>
  <si>
    <t xml:space="preserve">111 T XL </t>
  </si>
  <si>
    <t xml:space="preserve">106 T XL </t>
  </si>
  <si>
    <t xml:space="preserve">108 T XL </t>
  </si>
  <si>
    <t xml:space="preserve">114 T XL </t>
  </si>
  <si>
    <t xml:space="preserve">116 T XL </t>
  </si>
  <si>
    <t xml:space="preserve">107 T XL </t>
  </si>
  <si>
    <t xml:space="preserve">109 T XL </t>
  </si>
  <si>
    <t xml:space="preserve">112 T XL </t>
  </si>
  <si>
    <t xml:space="preserve">115 T XL </t>
  </si>
  <si>
    <t xml:space="preserve">117 T XL </t>
  </si>
  <si>
    <t xml:space="preserve">110 T XL </t>
  </si>
  <si>
    <t xml:space="preserve">113 T XL </t>
  </si>
  <si>
    <t>110/108 Q</t>
  </si>
  <si>
    <t>104/102 R</t>
  </si>
  <si>
    <t>195/75 R 16 C</t>
  </si>
  <si>
    <t>107/105 R</t>
  </si>
  <si>
    <t>205/75 R 16 C</t>
  </si>
  <si>
    <t>113/111 R</t>
  </si>
  <si>
    <t>215/75 R 16 C</t>
  </si>
  <si>
    <t>116/114 R</t>
  </si>
  <si>
    <t>225/75 R 16 C</t>
  </si>
  <si>
    <t>121/120 R</t>
  </si>
  <si>
    <t>195/70 R 15 C</t>
  </si>
  <si>
    <t>205/70 R 15 C</t>
  </si>
  <si>
    <t>106/104 R</t>
  </si>
  <si>
    <t>215/70 R 15 C</t>
  </si>
  <si>
    <t>109/107 R</t>
  </si>
  <si>
    <t>225/70 R 15 C</t>
  </si>
  <si>
    <t>117/115 R</t>
  </si>
  <si>
    <t>185/65 R 15 C</t>
  </si>
  <si>
    <t>97/95 R</t>
  </si>
  <si>
    <t>215/65 R 15 C</t>
  </si>
  <si>
    <t>195/65 R 16 C</t>
  </si>
  <si>
    <t>205/65 R 16 C</t>
  </si>
  <si>
    <t>215/65 R 16 C</t>
  </si>
  <si>
    <t>225/65 R 16 C</t>
  </si>
  <si>
    <t>112/110 R</t>
  </si>
  <si>
    <t>235/65 R 16 C</t>
  </si>
  <si>
    <t>121/119 R</t>
  </si>
  <si>
    <t>215/60 R 16 C</t>
  </si>
  <si>
    <t>108/106 R</t>
  </si>
  <si>
    <t>215/60 R 17 C</t>
  </si>
  <si>
    <t>235/60 R 17 C</t>
  </si>
  <si>
    <t>225/55 R 17 C</t>
  </si>
  <si>
    <t>T430947</t>
  </si>
  <si>
    <t>235/85 R 16</t>
  </si>
  <si>
    <t>120/116 Q</t>
  </si>
  <si>
    <t>T430948</t>
  </si>
  <si>
    <t>235/80 R 17</t>
  </si>
  <si>
    <t>120/117 Q</t>
  </si>
  <si>
    <t>T430949</t>
  </si>
  <si>
    <t>225/75 R 16</t>
  </si>
  <si>
    <t>115/112 Q</t>
  </si>
  <si>
    <t>T430950</t>
  </si>
  <si>
    <t>245/75 R 16</t>
  </si>
  <si>
    <t>T430951</t>
  </si>
  <si>
    <t>265/75 R 16</t>
  </si>
  <si>
    <t>119/116 Q</t>
  </si>
  <si>
    <t>T430953</t>
  </si>
  <si>
    <t>245/75 R 17</t>
  </si>
  <si>
    <t>121/118 Q</t>
  </si>
  <si>
    <t>T430954</t>
  </si>
  <si>
    <t>T430955</t>
  </si>
  <si>
    <t>T430956</t>
  </si>
  <si>
    <t>285/70 R 17</t>
  </si>
  <si>
    <t>T430957</t>
  </si>
  <si>
    <t>315/70 R 17</t>
  </si>
  <si>
    <t>205 R 16 C</t>
  </si>
  <si>
    <t>TS32392</t>
  </si>
  <si>
    <t>TS32393</t>
  </si>
  <si>
    <t>TS32394</t>
  </si>
  <si>
    <t>TS32395</t>
  </si>
  <si>
    <t>TS32396</t>
  </si>
  <si>
    <t>TS32398</t>
  </si>
  <si>
    <t>TS32399</t>
  </si>
  <si>
    <t>TS32400</t>
  </si>
  <si>
    <t>TS32401</t>
  </si>
  <si>
    <t>TS32402</t>
  </si>
  <si>
    <t>TS32403</t>
  </si>
  <si>
    <t>265/70 R 18</t>
  </si>
  <si>
    <t>124/121 Q</t>
  </si>
  <si>
    <t>TS32404</t>
  </si>
  <si>
    <t>275/70 R 18</t>
  </si>
  <si>
    <t>125/122 Q</t>
  </si>
  <si>
    <t>TS32405</t>
  </si>
  <si>
    <t>123/120 Q</t>
  </si>
  <si>
    <t>TS32406</t>
  </si>
  <si>
    <t>275/65 R 20</t>
  </si>
  <si>
    <t>126/123 Q</t>
  </si>
  <si>
    <t>Piggfritt</t>
  </si>
  <si>
    <t>Kundenummer</t>
  </si>
  <si>
    <t>Telefonnummer</t>
  </si>
  <si>
    <t>Rabatt innsalg</t>
  </si>
  <si>
    <t>Rabatt supplering</t>
  </si>
  <si>
    <t>Kontaktinformasjon</t>
  </si>
  <si>
    <t>Nokian Hakkapeliitta</t>
  </si>
  <si>
    <t>Personbildekk</t>
  </si>
  <si>
    <t>SUV dekk</t>
  </si>
  <si>
    <t>Varebildekk</t>
  </si>
  <si>
    <t>Antall totalt</t>
  </si>
  <si>
    <t>Varegruppe</t>
  </si>
  <si>
    <t>Totalt antall</t>
  </si>
  <si>
    <t>Totalt antall på ordre</t>
  </si>
  <si>
    <t>245/55 R 17</t>
  </si>
  <si>
    <t>TS32421</t>
  </si>
  <si>
    <t>TS32423</t>
  </si>
  <si>
    <t>TS32424</t>
  </si>
  <si>
    <t>TS32425</t>
  </si>
  <si>
    <t>TS32432</t>
  </si>
  <si>
    <t>TS32422</t>
  </si>
  <si>
    <t>TS32430</t>
  </si>
  <si>
    <t>TS32431</t>
  </si>
  <si>
    <t>TS32426</t>
  </si>
  <si>
    <t>TS32427</t>
  </si>
  <si>
    <t>TS32428</t>
  </si>
  <si>
    <t>TS32429</t>
  </si>
  <si>
    <t>TS32439</t>
  </si>
  <si>
    <t>TS32440</t>
  </si>
  <si>
    <t>TS32441</t>
  </si>
  <si>
    <t>TS32436</t>
  </si>
  <si>
    <t>TS32437</t>
  </si>
  <si>
    <t>TS32438</t>
  </si>
  <si>
    <t>TS32448</t>
  </si>
  <si>
    <t>TS32433</t>
  </si>
  <si>
    <t>TS32434</t>
  </si>
  <si>
    <t>TS32435</t>
  </si>
  <si>
    <t>TS32445</t>
  </si>
  <si>
    <t>TS32446</t>
  </si>
  <si>
    <t>TS32447</t>
  </si>
  <si>
    <t>TS32455</t>
  </si>
  <si>
    <t>TS32442</t>
  </si>
  <si>
    <t>TS32443</t>
  </si>
  <si>
    <t>TS32444</t>
  </si>
  <si>
    <t>TS32452</t>
  </si>
  <si>
    <t>TS32453</t>
  </si>
  <si>
    <t>TS32454</t>
  </si>
  <si>
    <t>TS32458</t>
  </si>
  <si>
    <t>TS32451</t>
  </si>
  <si>
    <t>TS32456</t>
  </si>
  <si>
    <t>TS32775</t>
  </si>
  <si>
    <t>245/35 R 20</t>
  </si>
  <si>
    <t>TS32457</t>
  </si>
  <si>
    <t>TS32469</t>
  </si>
  <si>
    <t>TS32470</t>
  </si>
  <si>
    <t>TS32471</t>
  </si>
  <si>
    <t>TS32482</t>
  </si>
  <si>
    <t>TS32483</t>
  </si>
  <si>
    <t>TS32468</t>
  </si>
  <si>
    <t>TS32476</t>
  </si>
  <si>
    <t>TS32477</t>
  </si>
  <si>
    <t>TS32478</t>
  </si>
  <si>
    <t>TS32479</t>
  </si>
  <si>
    <t>TS32480</t>
  </si>
  <si>
    <t>TS32481</t>
  </si>
  <si>
    <t>TS32495</t>
  </si>
  <si>
    <t>TS32776</t>
  </si>
  <si>
    <t>TS32473</t>
  </si>
  <si>
    <t>TS32474</t>
  </si>
  <si>
    <t>TS32475</t>
  </si>
  <si>
    <t>TS32782</t>
  </si>
  <si>
    <t>215/60 R 18</t>
  </si>
  <si>
    <t>TS32489</t>
  </si>
  <si>
    <t>TS32490</t>
  </si>
  <si>
    <t>TS32491</t>
  </si>
  <si>
    <t>TS32492</t>
  </si>
  <si>
    <t>TS32493</t>
  </si>
  <si>
    <t>TS32521</t>
  </si>
  <si>
    <t>TS32472</t>
  </si>
  <si>
    <t>TS32485</t>
  </si>
  <si>
    <t>TS32486</t>
  </si>
  <si>
    <t>TS32487</t>
  </si>
  <si>
    <t>TS32488</t>
  </si>
  <si>
    <t>TS32501</t>
  </si>
  <si>
    <t>TS32502</t>
  </si>
  <si>
    <t>TS32503</t>
  </si>
  <si>
    <t>TS32504</t>
  </si>
  <si>
    <t>TS32518</t>
  </si>
  <si>
    <t>TS32519</t>
  </si>
  <si>
    <t>TS32520</t>
  </si>
  <si>
    <t>TS32484</t>
  </si>
  <si>
    <t>TS32497</t>
  </si>
  <si>
    <t>TS32498</t>
  </si>
  <si>
    <t>TS32499</t>
  </si>
  <si>
    <t>TS32500</t>
  </si>
  <si>
    <t>TS32513</t>
  </si>
  <si>
    <t>TS32514</t>
  </si>
  <si>
    <t>TS32515</t>
  </si>
  <si>
    <t>TS32516</t>
  </si>
  <si>
    <t>TS32535</t>
  </si>
  <si>
    <t>TS32496</t>
  </si>
  <si>
    <t>TS32508</t>
  </si>
  <si>
    <t>TS32509</t>
  </si>
  <si>
    <t>TS32511</t>
  </si>
  <si>
    <t>TS32512</t>
  </si>
  <si>
    <t>TS32530</t>
  </si>
  <si>
    <t>TS32531</t>
  </si>
  <si>
    <t>TS32534</t>
  </si>
  <si>
    <t>TS32506</t>
  </si>
  <si>
    <t>TS32752</t>
  </si>
  <si>
    <t>255/40 R 21</t>
  </si>
  <si>
    <t>TS32524</t>
  </si>
  <si>
    <t>TS32525</t>
  </si>
  <si>
    <t>TS32527</t>
  </si>
  <si>
    <t>TS32528</t>
  </si>
  <si>
    <t>TS32533</t>
  </si>
  <si>
    <t>TS32523</t>
  </si>
  <si>
    <t>NOKIAN TYRES Hakkapeliitta R5</t>
  </si>
  <si>
    <t>T432187</t>
  </si>
  <si>
    <t>T432135</t>
  </si>
  <si>
    <t>T432140</t>
  </si>
  <si>
    <t>T432141</t>
  </si>
  <si>
    <t>T432142</t>
  </si>
  <si>
    <t>T432143</t>
  </si>
  <si>
    <t>T432153</t>
  </si>
  <si>
    <t>T432505</t>
  </si>
  <si>
    <t>175/65 R 17</t>
  </si>
  <si>
    <t>87 R</t>
  </si>
  <si>
    <t>T432137</t>
  </si>
  <si>
    <t>T432138</t>
  </si>
  <si>
    <t>T432139</t>
  </si>
  <si>
    <t>T432149</t>
  </si>
  <si>
    <t>T432150</t>
  </si>
  <si>
    <t>T432151</t>
  </si>
  <si>
    <t>T432152</t>
  </si>
  <si>
    <t>T432145</t>
  </si>
  <si>
    <t>T432146</t>
  </si>
  <si>
    <t>T432147</t>
  </si>
  <si>
    <t>T432148</t>
  </si>
  <si>
    <t>T432161</t>
  </si>
  <si>
    <t>T432162</t>
  </si>
  <si>
    <t>T432163</t>
  </si>
  <si>
    <t>T432164</t>
  </si>
  <si>
    <t>T432165</t>
  </si>
  <si>
    <t>T432144</t>
  </si>
  <si>
    <t>T432157</t>
  </si>
  <si>
    <t>T432158</t>
  </si>
  <si>
    <t>T432159</t>
  </si>
  <si>
    <t>T432160</t>
  </si>
  <si>
    <t>T432173</t>
  </si>
  <si>
    <t>T432174</t>
  </si>
  <si>
    <t>T432154</t>
  </si>
  <si>
    <t>T432155</t>
  </si>
  <si>
    <t>T432156</t>
  </si>
  <si>
    <t>T432170</t>
  </si>
  <si>
    <t>T432171</t>
  </si>
  <si>
    <t>T432172</t>
  </si>
  <si>
    <t>T432182</t>
  </si>
  <si>
    <t>T432183</t>
  </si>
  <si>
    <t>T432184</t>
  </si>
  <si>
    <t>T432185</t>
  </si>
  <si>
    <t>T432166</t>
  </si>
  <si>
    <t>T432167</t>
  </si>
  <si>
    <t>T432168</t>
  </si>
  <si>
    <t>T432169</t>
  </si>
  <si>
    <t>T432177</t>
  </si>
  <si>
    <t>T432178</t>
  </si>
  <si>
    <t>T432179</t>
  </si>
  <si>
    <t>T432180</t>
  </si>
  <si>
    <t>T432191</t>
  </si>
  <si>
    <t>T432175</t>
  </si>
  <si>
    <t>T432176</t>
  </si>
  <si>
    <t>NOKIAN TYRES Hakkapeliitta 10</t>
  </si>
  <si>
    <t>TS32804</t>
  </si>
  <si>
    <t>T432196</t>
  </si>
  <si>
    <t>NOKIAN TYRES Hakkapeliitta R5 SUV</t>
  </si>
  <si>
    <t>T432197</t>
  </si>
  <si>
    <t>T432207</t>
  </si>
  <si>
    <t>T432208</t>
  </si>
  <si>
    <t>T432223</t>
  </si>
  <si>
    <t>T432195</t>
  </si>
  <si>
    <t>T432201</t>
  </si>
  <si>
    <t>T432202</t>
  </si>
  <si>
    <t>T432203</t>
  </si>
  <si>
    <t>T432204</t>
  </si>
  <si>
    <t>T432205</t>
  </si>
  <si>
    <t>T432206</t>
  </si>
  <si>
    <t>T432220</t>
  </si>
  <si>
    <t>T432221</t>
  </si>
  <si>
    <t>T432222</t>
  </si>
  <si>
    <t>T432198</t>
  </si>
  <si>
    <t>T432199</t>
  </si>
  <si>
    <t>T432200</t>
  </si>
  <si>
    <t>T432338</t>
  </si>
  <si>
    <t>T432214</t>
  </si>
  <si>
    <t>T432215</t>
  </si>
  <si>
    <t>T432216</t>
  </si>
  <si>
    <t>T432217</t>
  </si>
  <si>
    <t>T432218</t>
  </si>
  <si>
    <t>T432252</t>
  </si>
  <si>
    <t>T432210</t>
  </si>
  <si>
    <t>T432211</t>
  </si>
  <si>
    <t>T432212</t>
  </si>
  <si>
    <t>T432213</t>
  </si>
  <si>
    <t>T432229</t>
  </si>
  <si>
    <t>T432230</t>
  </si>
  <si>
    <t>T432231</t>
  </si>
  <si>
    <t>T432232</t>
  </si>
  <si>
    <t>T432249</t>
  </si>
  <si>
    <t>T432250</t>
  </si>
  <si>
    <t>T432251</t>
  </si>
  <si>
    <t>T432209</t>
  </si>
  <si>
    <t>T432225</t>
  </si>
  <si>
    <t>T432226</t>
  </si>
  <si>
    <t>T432227</t>
  </si>
  <si>
    <t>T432228</t>
  </si>
  <si>
    <t>T432243</t>
  </si>
  <si>
    <t>T432244</t>
  </si>
  <si>
    <t>T432245</t>
  </si>
  <si>
    <t>T432246</t>
  </si>
  <si>
    <t>T432247</t>
  </si>
  <si>
    <t>T432248</t>
  </si>
  <si>
    <t>T432402</t>
  </si>
  <si>
    <t>T432238</t>
  </si>
  <si>
    <t>T432239</t>
  </si>
  <si>
    <t>T432240</t>
  </si>
  <si>
    <t>T432241</t>
  </si>
  <si>
    <t>T432263</t>
  </si>
  <si>
    <t>T432264</t>
  </si>
  <si>
    <t>T432267</t>
  </si>
  <si>
    <t>T432236</t>
  </si>
  <si>
    <t>T432508</t>
  </si>
  <si>
    <t>T432503</t>
  </si>
  <si>
    <t>T432257</t>
  </si>
  <si>
    <t>T432258</t>
  </si>
  <si>
    <t>T432259</t>
  </si>
  <si>
    <t>T432261</t>
  </si>
  <si>
    <t>T432266</t>
  </si>
  <si>
    <t>T432256</t>
  </si>
  <si>
    <t>NOKIAN TYRES Hakkapeliitta 10 SUV</t>
  </si>
  <si>
    <t>T432367</t>
  </si>
  <si>
    <t>NOKIAN TYRES Hakkapeliitta CR4</t>
  </si>
  <si>
    <t>T432368</t>
  </si>
  <si>
    <t>T432369</t>
  </si>
  <si>
    <t>T432370</t>
  </si>
  <si>
    <t>T432371</t>
  </si>
  <si>
    <t>T432372</t>
  </si>
  <si>
    <t>T432373</t>
  </si>
  <si>
    <t>T432366</t>
  </si>
  <si>
    <t>T432374</t>
  </si>
  <si>
    <t>T432375</t>
  </si>
  <si>
    <t>T432376</t>
  </si>
  <si>
    <t>T432377</t>
  </si>
  <si>
    <t>T432378</t>
  </si>
  <si>
    <t>T432379</t>
  </si>
  <si>
    <t>T432380</t>
  </si>
  <si>
    <t>T432381</t>
  </si>
  <si>
    <t>TS32783</t>
  </si>
  <si>
    <t>TS32784</t>
  </si>
  <si>
    <t>TS32785</t>
  </si>
  <si>
    <t>TS32786</t>
  </si>
  <si>
    <t>TS32787</t>
  </si>
  <si>
    <t>TS32788</t>
  </si>
  <si>
    <t>TS32789</t>
  </si>
  <si>
    <t>TS32790</t>
  </si>
  <si>
    <t>TS32791</t>
  </si>
  <si>
    <t>TS32792</t>
  </si>
  <si>
    <t>TS32793</t>
  </si>
  <si>
    <t>TS32794</t>
  </si>
  <si>
    <t>TS32795</t>
  </si>
  <si>
    <t>TS32796</t>
  </si>
  <si>
    <t>TS32797</t>
  </si>
  <si>
    <t>TS32798</t>
  </si>
  <si>
    <t>TS32799</t>
  </si>
  <si>
    <t>TS32800</t>
  </si>
  <si>
    <t>TS32801</t>
  </si>
  <si>
    <t>TS32802</t>
  </si>
  <si>
    <t>255/55 R 18 C</t>
  </si>
  <si>
    <t>Pigg</t>
  </si>
  <si>
    <t>TF00007</t>
  </si>
  <si>
    <t>NOKIAN TYRES Hakkapeliitta R5 EV</t>
  </si>
  <si>
    <t>TF00015</t>
  </si>
  <si>
    <t>TF00008</t>
  </si>
  <si>
    <t>TF00009</t>
  </si>
  <si>
    <t>TF00010</t>
  </si>
  <si>
    <t>TF00011</t>
  </si>
  <si>
    <t>TF00014</t>
  </si>
  <si>
    <t>255/50 R 21</t>
  </si>
  <si>
    <t>TF00005</t>
  </si>
  <si>
    <t>TF00006</t>
  </si>
  <si>
    <t>TF00002</t>
  </si>
  <si>
    <t>TF00016</t>
  </si>
  <si>
    <t>TF00026</t>
  </si>
  <si>
    <t>TF00012</t>
  </si>
  <si>
    <t>TF00013</t>
  </si>
  <si>
    <t>TF00019</t>
  </si>
  <si>
    <t>TF00001</t>
  </si>
  <si>
    <t>285/40 R 19</t>
  </si>
  <si>
    <t>TF00017</t>
  </si>
  <si>
    <t>TF00027</t>
  </si>
  <si>
    <t>TF00020</t>
  </si>
  <si>
    <t>TF00021</t>
  </si>
  <si>
    <t>TF00024</t>
  </si>
  <si>
    <t>265/40 R 22</t>
  </si>
  <si>
    <t>TF00018</t>
  </si>
  <si>
    <t>TF00022</t>
  </si>
  <si>
    <t>TF00003</t>
  </si>
  <si>
    <t>TF00023</t>
  </si>
  <si>
    <t>TF00025</t>
  </si>
  <si>
    <t>295/35 R 22</t>
  </si>
  <si>
    <t>TF00004</t>
  </si>
  <si>
    <t>295/30 R 21</t>
  </si>
  <si>
    <t>TSF00018</t>
  </si>
  <si>
    <t>NOKIAN TYRES Hakkapeliitta 10 EV</t>
  </si>
  <si>
    <t>TSF00003</t>
  </si>
  <si>
    <t>TSF00012</t>
  </si>
  <si>
    <t>TSF00022</t>
  </si>
  <si>
    <t>TSF00023</t>
  </si>
  <si>
    <t>TSF00001</t>
  </si>
  <si>
    <t>TSF00002</t>
  </si>
  <si>
    <t>TSF00019</t>
  </si>
  <si>
    <t>TSF00007</t>
  </si>
  <si>
    <t>TSF00008</t>
  </si>
  <si>
    <t>TSF00009</t>
  </si>
  <si>
    <t>TSF00010</t>
  </si>
  <si>
    <t>TSF00011</t>
  </si>
  <si>
    <t>TSF00015</t>
  </si>
  <si>
    <t>TSF00020</t>
  </si>
  <si>
    <t>TSF00005</t>
  </si>
  <si>
    <t>TSF00006</t>
  </si>
  <si>
    <t>TSF00004</t>
  </si>
  <si>
    <t>TSF00016</t>
  </si>
  <si>
    <t>TSF00014</t>
  </si>
  <si>
    <t>TSF00017</t>
  </si>
  <si>
    <t>TSF00021</t>
  </si>
  <si>
    <t>EV dekk</t>
  </si>
  <si>
    <t>NOKIAN TYRES Hakkapeliitta LT3 Piggfritt</t>
  </si>
  <si>
    <t>NOKIAN TYRES Hakkapeliitta LT3 Pigg</t>
  </si>
  <si>
    <t>NOKIAN TYRES Hakkapeliitta 9</t>
  </si>
  <si>
    <t>TS32196</t>
  </si>
  <si>
    <t>TS32197</t>
  </si>
  <si>
    <t>TS32200</t>
  </si>
  <si>
    <t>TS32204</t>
  </si>
  <si>
    <t>TS32208</t>
  </si>
  <si>
    <t>TS32213</t>
  </si>
  <si>
    <t>TS32215</t>
  </si>
  <si>
    <t>TS32420</t>
  </si>
  <si>
    <t>TS32217</t>
  </si>
  <si>
    <t>TS32222</t>
  </si>
  <si>
    <t>TS32223</t>
  </si>
  <si>
    <t>TS32384</t>
  </si>
  <si>
    <t xml:space="preserve">235/40 R 19 </t>
  </si>
  <si>
    <t>96T XL</t>
  </si>
  <si>
    <t>TS32418</t>
  </si>
  <si>
    <t>NOKIAN TYRES Hakkapeliitta 9 SUV</t>
  </si>
  <si>
    <t>106 T XL</t>
  </si>
  <si>
    <t>116 T XL</t>
  </si>
  <si>
    <t>TS32247</t>
  </si>
  <si>
    <t>TS32365</t>
  </si>
  <si>
    <t>112 T XL</t>
  </si>
  <si>
    <t>114 T XL</t>
  </si>
  <si>
    <t>113 T XL</t>
  </si>
  <si>
    <t>TS32383</t>
  </si>
  <si>
    <t xml:space="preserve">225/55 R 18 </t>
  </si>
  <si>
    <t>TS32390</t>
  </si>
  <si>
    <t>103T XL</t>
  </si>
  <si>
    <t>TS32257</t>
  </si>
  <si>
    <t>115 T XL</t>
  </si>
  <si>
    <t>TS32370</t>
  </si>
  <si>
    <t>TS32373</t>
  </si>
  <si>
    <t>TS32265</t>
  </si>
  <si>
    <t>TS32343</t>
  </si>
  <si>
    <t>TS32267</t>
  </si>
  <si>
    <t>TS32271</t>
  </si>
  <si>
    <t>TS32415</t>
  </si>
  <si>
    <t>TS32274</t>
  </si>
  <si>
    <t>TS32280</t>
  </si>
  <si>
    <t>NOKIAN TYRES Hakkapeliitta C4</t>
  </si>
  <si>
    <t xml:space="preserve">Nokian personbil, SUV og varebil  </t>
  </si>
  <si>
    <t>Vinter 2023</t>
  </si>
  <si>
    <t>88 Q XL</t>
  </si>
  <si>
    <t>88 R XL</t>
  </si>
  <si>
    <t>95 R XL</t>
  </si>
  <si>
    <t>99 R XL</t>
  </si>
  <si>
    <t>81 R XL</t>
  </si>
  <si>
    <t>96 R XL</t>
  </si>
  <si>
    <t>102 R XL</t>
  </si>
  <si>
    <t>91 R XL</t>
  </si>
  <si>
    <t>94 R XL</t>
  </si>
  <si>
    <t>97 R XL</t>
  </si>
  <si>
    <t>98 R XL</t>
  </si>
  <si>
    <t>101 R XL</t>
  </si>
  <si>
    <t>103 R XL</t>
  </si>
  <si>
    <t>106 R XL</t>
  </si>
  <si>
    <t>93 R XL</t>
  </si>
  <si>
    <t>100 R XL</t>
  </si>
  <si>
    <t>104 R XL</t>
  </si>
  <si>
    <t>Kommer</t>
  </si>
  <si>
    <t>T432996</t>
  </si>
  <si>
    <t>Nokian Hakkapeliitta 10</t>
  </si>
  <si>
    <t>Kommer/Piggfritt</t>
  </si>
  <si>
    <t xml:space="preserve">100 R </t>
  </si>
  <si>
    <t xml:space="preserve">112 R </t>
  </si>
  <si>
    <t xml:space="preserve">110 R </t>
  </si>
  <si>
    <t xml:space="preserve">115 R </t>
  </si>
  <si>
    <t>116 R XL</t>
  </si>
  <si>
    <t>108 R XL</t>
  </si>
  <si>
    <t>111 R XL</t>
  </si>
  <si>
    <t>114 R XL</t>
  </si>
  <si>
    <t>110 R XL</t>
  </si>
  <si>
    <t xml:space="preserve">114 R </t>
  </si>
  <si>
    <t>107 R XL</t>
  </si>
  <si>
    <t>109 R XL</t>
  </si>
  <si>
    <t>112 R XL</t>
  </si>
  <si>
    <t>105 R XL</t>
  </si>
  <si>
    <t xml:space="preserve">102 R </t>
  </si>
  <si>
    <t>117 R XL</t>
  </si>
  <si>
    <t>113 R XL</t>
  </si>
  <si>
    <t>235/50 R 21</t>
  </si>
  <si>
    <t>115 R XL</t>
  </si>
  <si>
    <t>T432760</t>
  </si>
  <si>
    <t>275/40 R 22</t>
  </si>
  <si>
    <t>107 T XL XL</t>
  </si>
  <si>
    <t>T432761</t>
  </si>
  <si>
    <t>315/35 R 22</t>
  </si>
  <si>
    <t>111 T XL XL</t>
  </si>
  <si>
    <t>Nokian Hakkapeliitta 10 SUV</t>
  </si>
  <si>
    <t>TS32805</t>
  </si>
  <si>
    <t>TS32806</t>
  </si>
  <si>
    <t>Kommer/Pigg</t>
  </si>
  <si>
    <t>T433131</t>
  </si>
  <si>
    <t>TS32840</t>
  </si>
  <si>
    <t>Nokian Hakkapeliitta LT3 Piggfritt</t>
  </si>
  <si>
    <t>Nokian Hakkapeliitta LT3 Pigg</t>
  </si>
  <si>
    <t>TF00028</t>
  </si>
  <si>
    <t>99R XL</t>
  </si>
  <si>
    <t>TF00029</t>
  </si>
  <si>
    <t>105R XL</t>
  </si>
  <si>
    <t>TF00030</t>
  </si>
  <si>
    <t>107R XL</t>
  </si>
  <si>
    <t>TF00031</t>
  </si>
  <si>
    <t xml:space="preserve">TF00037     </t>
  </si>
  <si>
    <t>275/30 R 20</t>
  </si>
  <si>
    <t xml:space="preserve">97 T XL </t>
  </si>
  <si>
    <t>Nokian Hakkapeliitta 10 EV</t>
  </si>
  <si>
    <t>Nokian Hakkapeliitta 9</t>
  </si>
  <si>
    <t>Nokian Hakkapeliitta 9 SUV</t>
  </si>
  <si>
    <t>Selges så langt lageret rekker</t>
  </si>
  <si>
    <t>TS32808</t>
  </si>
  <si>
    <t xml:space="preserve">Nordman North 9 </t>
  </si>
  <si>
    <t>TS32809</t>
  </si>
  <si>
    <t>TS32810</t>
  </si>
  <si>
    <t>Nordman North 9</t>
  </si>
  <si>
    <t>TS32811</t>
  </si>
  <si>
    <t>TS32812</t>
  </si>
  <si>
    <t>TS32813</t>
  </si>
  <si>
    <t>TS32814</t>
  </si>
  <si>
    <t>TS32815</t>
  </si>
  <si>
    <t>TS32816</t>
  </si>
  <si>
    <t>TS32817</t>
  </si>
  <si>
    <t>TS32818</t>
  </si>
  <si>
    <t>TS32819</t>
  </si>
  <si>
    <t>TS32820</t>
  </si>
  <si>
    <t>TS32821</t>
  </si>
  <si>
    <t>TS32822</t>
  </si>
  <si>
    <t>Nordman North 9 SUV</t>
  </si>
  <si>
    <t>TS32823</t>
  </si>
  <si>
    <t>TS32824</t>
  </si>
  <si>
    <t>TS32826</t>
  </si>
  <si>
    <t>TS32827</t>
  </si>
  <si>
    <t>TS32828</t>
  </si>
  <si>
    <t>TS32829</t>
  </si>
  <si>
    <t>TS32830</t>
  </si>
  <si>
    <t>TS32839</t>
  </si>
  <si>
    <t>TS32838</t>
  </si>
  <si>
    <t>TS32825</t>
  </si>
  <si>
    <t>TS32831</t>
  </si>
  <si>
    <t>TS32832</t>
  </si>
  <si>
    <t>TS32833</t>
  </si>
  <si>
    <t>TS32834</t>
  </si>
  <si>
    <t>TS32837</t>
  </si>
  <si>
    <t>TS32835</t>
  </si>
  <si>
    <t>TS32836</t>
  </si>
  <si>
    <t>Nordman</t>
  </si>
  <si>
    <t>TS32841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</si>
</sst>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r&quot;_-;\-* #,##0.00\ &quot;kr&quot;_-;_-* &quot;-&quot;??\ &quot;kr&quot;_-;_-@_-"/>
    <numFmt numFmtId="165" formatCode="######\-####"/>
    <numFmt numFmtId="166" formatCode="0.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sans-serif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sans-serif"/>
    </font>
    <font>
      <sz val="10"/>
      <color rgb="FF000000"/>
      <name val="Arial"/>
      <family val="2"/>
    </font>
    <font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04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7" fillId="0" borderId="0"/>
    <xf numFmtId="0" fontId="8" fillId="3" borderId="0" applyNumberFormat="0" applyBorder="0" applyAlignment="0" applyProtection="0"/>
    <xf numFmtId="0" fontId="1" fillId="4" borderId="9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/>
  </cellStyleXfs>
  <cellXfs count="81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0" fillId="2" borderId="3" xfId="0" applyFill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2" borderId="0" xfId="0" applyFill="1" applyProtection="1">
      <protection locked="0"/>
    </xf>
    <xf numFmtId="0" fontId="12" fillId="2" borderId="0" xfId="0" applyFont="1" applyFill="1" applyProtection="1">
      <protection locked="0"/>
    </xf>
    <xf numFmtId="0" fontId="0" fillId="2" borderId="8" xfId="0" applyFill="1" applyBorder="1"/>
    <xf numFmtId="10" fontId="0" fillId="2" borderId="5" xfId="0" applyNumberFormat="1" applyFill="1" applyBorder="1"/>
    <xf numFmtId="0" fontId="11" fillId="2" borderId="3" xfId="0" applyFont="1" applyFill="1" applyBorder="1"/>
    <xf numFmtId="0" fontId="16" fillId="2" borderId="0" xfId="0" applyFont="1" applyFill="1"/>
    <xf numFmtId="0" fontId="3" fillId="5" borderId="0" xfId="0" applyFont="1" applyFill="1"/>
    <xf numFmtId="0" fontId="2" fillId="5" borderId="1" xfId="0" applyFont="1" applyFill="1" applyBorder="1"/>
    <xf numFmtId="0" fontId="2" fillId="5" borderId="2" xfId="0" applyFont="1" applyFill="1" applyBorder="1"/>
    <xf numFmtId="0" fontId="2" fillId="5" borderId="4" xfId="0" applyFont="1" applyFill="1" applyBorder="1"/>
    <xf numFmtId="0" fontId="2" fillId="5" borderId="0" xfId="0" applyFont="1" applyFill="1"/>
    <xf numFmtId="0" fontId="2" fillId="5" borderId="6" xfId="0" applyFont="1" applyFill="1" applyBorder="1"/>
    <xf numFmtId="0" fontId="2" fillId="5" borderId="7" xfId="0" applyFont="1" applyFill="1" applyBorder="1"/>
    <xf numFmtId="0" fontId="0" fillId="5" borderId="0" xfId="0" applyFill="1"/>
    <xf numFmtId="0" fontId="14" fillId="5" borderId="1" xfId="0" applyFont="1" applyFill="1" applyBorder="1"/>
    <xf numFmtId="0" fontId="14" fillId="5" borderId="4" xfId="0" applyFont="1" applyFill="1" applyBorder="1"/>
    <xf numFmtId="0" fontId="15" fillId="2" borderId="0" xfId="0" applyFont="1" applyFill="1"/>
    <xf numFmtId="0" fontId="17" fillId="2" borderId="0" xfId="0" applyFont="1" applyFill="1"/>
    <xf numFmtId="0" fontId="13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Protection="1">
      <protection locked="0"/>
    </xf>
    <xf numFmtId="0" fontId="19" fillId="2" borderId="0" xfId="0" applyFont="1" applyFill="1" applyAlignment="1" applyProtection="1">
      <alignment horizontal="right"/>
      <protection locked="0"/>
    </xf>
    <xf numFmtId="0" fontId="20" fillId="2" borderId="0" xfId="0" applyFont="1" applyFill="1" applyProtection="1">
      <protection locked="0"/>
    </xf>
    <xf numFmtId="14" fontId="0" fillId="2" borderId="8" xfId="0" applyNumberFormat="1" applyFill="1" applyBorder="1"/>
    <xf numFmtId="165" fontId="0" fillId="2" borderId="5" xfId="0" applyNumberFormat="1" applyFill="1" applyBorder="1" applyAlignment="1">
      <alignment horizontal="left"/>
    </xf>
    <xf numFmtId="1" fontId="22" fillId="0" borderId="0" xfId="0" applyNumberFormat="1" applyFont="1" applyAlignment="1">
      <alignment horizontal="center" vertical="top"/>
    </xf>
    <xf numFmtId="0" fontId="22" fillId="0" borderId="10" xfId="0" applyFont="1" applyBorder="1" applyAlignment="1" applyProtection="1">
      <alignment horizontal="center" vertical="top"/>
      <protection locked="0"/>
    </xf>
    <xf numFmtId="0" fontId="23" fillId="0" borderId="0" xfId="14" applyFont="1"/>
    <xf numFmtId="166" fontId="0" fillId="2" borderId="5" xfId="0" applyNumberFormat="1" applyFill="1" applyBorder="1" applyAlignment="1">
      <alignment horizontal="right"/>
    </xf>
    <xf numFmtId="166" fontId="0" fillId="2" borderId="5" xfId="0" applyNumberFormat="1" applyFill="1" applyBorder="1"/>
    <xf numFmtId="0" fontId="5" fillId="2" borderId="0" xfId="0" applyFont="1" applyFill="1" applyProtection="1">
      <protection locked="0"/>
    </xf>
    <xf numFmtId="0" fontId="13" fillId="2" borderId="0" xfId="0" applyFont="1" applyFill="1" applyAlignment="1" applyProtection="1">
      <alignment wrapText="1"/>
      <protection locked="0"/>
    </xf>
    <xf numFmtId="0" fontId="21" fillId="0" borderId="0" xfId="14" applyFont="1"/>
    <xf numFmtId="0" fontId="25" fillId="0" borderId="0" xfId="14" applyFont="1"/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" fontId="24" fillId="0" borderId="0" xfId="1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5" borderId="0" xfId="0" applyNumberFormat="1" applyFont="1" applyFill="1" applyAlignment="1">
      <alignment horizontal="center"/>
    </xf>
    <xf numFmtId="1" fontId="25" fillId="0" borderId="0" xfId="14" applyNumberFormat="1" applyFont="1" applyAlignment="1">
      <alignment horizontal="center"/>
    </xf>
    <xf numFmtId="1" fontId="21" fillId="0" borderId="0" xfId="14" applyNumberFormat="1" applyFont="1" applyAlignment="1">
      <alignment horizontal="center"/>
    </xf>
    <xf numFmtId="1" fontId="23" fillId="0" borderId="0" xfId="14" applyNumberFormat="1" applyFont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/>
    <xf numFmtId="1" fontId="26" fillId="0" borderId="0" xfId="14" applyNumberFormat="1" applyFont="1" applyAlignment="1">
      <alignment horizontal="center"/>
    </xf>
    <xf numFmtId="0" fontId="3" fillId="5" borderId="0" xfId="0" applyFont="1" applyFill="1" applyAlignment="1">
      <alignment horizontal="center"/>
    </xf>
    <xf numFmtId="0" fontId="25" fillId="0" borderId="0" xfId="14" applyFont="1" applyAlignment="1">
      <alignment horizontal="center"/>
    </xf>
    <xf numFmtId="0" fontId="27" fillId="0" borderId="0" xfId="14" applyFont="1" applyAlignment="1">
      <alignment horizontal="center"/>
    </xf>
    <xf numFmtId="0" fontId="26" fillId="0" borderId="0" xfId="14" applyFont="1" applyAlignment="1">
      <alignment horizontal="center"/>
    </xf>
    <xf numFmtId="0" fontId="21" fillId="0" borderId="0" xfId="14" applyFont="1" applyAlignment="1">
      <alignment horizontal="center"/>
    </xf>
    <xf numFmtId="0" fontId="23" fillId="0" borderId="0" xfId="14" applyFont="1" applyAlignment="1">
      <alignment horizontal="center"/>
    </xf>
    <xf numFmtId="0" fontId="22" fillId="0" borderId="0" xfId="0" applyFont="1" applyAlignment="1" applyProtection="1">
      <alignment horizontal="center" vertical="top"/>
      <protection locked="0"/>
    </xf>
    <xf numFmtId="1" fontId="26" fillId="0" borderId="0" xfId="14" applyNumberFormat="1" applyFont="1" applyAlignment="1">
      <alignment horizontal="left"/>
    </xf>
    <xf numFmtId="0" fontId="21" fillId="0" borderId="0" xfId="14" applyFont="1" applyAlignment="1">
      <alignment horizontal="left"/>
    </xf>
    <xf numFmtId="49" fontId="13" fillId="6" borderId="11" xfId="0" applyNumberFormat="1" applyFont="1" applyFill="1" applyBorder="1" applyProtection="1">
      <protection locked="0"/>
    </xf>
    <xf numFmtId="49" fontId="0" fillId="0" borderId="11" xfId="0" applyNumberFormat="1" applyBorder="1"/>
    <xf numFmtId="0" fontId="13" fillId="6" borderId="11" xfId="0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166" fontId="12" fillId="6" borderId="11" xfId="0" applyNumberFormat="1" applyFont="1" applyFill="1" applyBorder="1" applyAlignment="1" applyProtection="1">
      <alignment horizontal="left"/>
      <protection locked="0"/>
    </xf>
    <xf numFmtId="166" fontId="0" fillId="0" borderId="11" xfId="0" applyNumberFormat="1" applyBorder="1" applyAlignment="1">
      <alignment horizontal="left"/>
    </xf>
    <xf numFmtId="165" fontId="5" fillId="0" borderId="7" xfId="0" applyNumberFormat="1" applyFont="1" applyBorder="1" applyAlignment="1">
      <alignment horizontal="left"/>
    </xf>
    <xf numFmtId="165" fontId="0" fillId="0" borderId="7" xfId="0" applyNumberFormat="1" applyBorder="1" applyAlignment="1">
      <alignment horizontal="left"/>
    </xf>
    <xf numFmtId="165" fontId="0" fillId="0" borderId="8" xfId="0" applyNumberFormat="1" applyBorder="1" applyAlignment="1">
      <alignment horizontal="left"/>
    </xf>
    <xf numFmtId="165" fontId="5" fillId="0" borderId="2" xfId="0" applyNumberFormat="1" applyFont="1" applyBorder="1" applyAlignment="1">
      <alignment horizontal="left"/>
    </xf>
    <xf numFmtId="165" fontId="0" fillId="0" borderId="2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5" xfId="0" applyNumberFormat="1" applyBorder="1" applyAlignment="1">
      <alignment horizontal="left"/>
    </xf>
    <xf numFmtId="165" fontId="5" fillId="0" borderId="0" xfId="0" applyNumberFormat="1" applyFont="1" applyAlignment="1">
      <alignment horizontal="left"/>
    </xf>
    <xf numFmtId="165" fontId="24" fillId="0" borderId="0" xfId="1" applyNumberFormat="1" applyFont="1" applyFill="1" applyBorder="1" applyAlignment="1">
      <alignment horizontal="left"/>
    </xf>
    <xf numFmtId="165" fontId="24" fillId="0" borderId="5" xfId="1" applyNumberFormat="1" applyFont="1" applyFill="1" applyBorder="1" applyAlignment="1">
      <alignment horizontal="left"/>
    </xf>
    <xf numFmtId="0" fontId="29" fillId="5" borderId="0" xfId="0" applyFont="1" applyFill="1" applyAlignment="1">
      <alignment horizontal="center"/>
    </xf>
  </cellXfs>
  <cellStyles count="15">
    <cellStyle name="Anteckning 2" xfId="5" xr:uid="{00000000-0005-0000-0000-000000000000}"/>
    <cellStyle name="Hyperlink" xfId="1" builtinId="8"/>
    <cellStyle name="Neutral" xfId="4" builtinId="28" customBuiltin="1"/>
    <cellStyle name="Normal" xfId="0" builtinId="0"/>
    <cellStyle name="Normal 2" xfId="2" xr:uid="{00000000-0005-0000-0000-000004000000}"/>
    <cellStyle name="Normal 2 2" xfId="7" xr:uid="{00000000-0005-0000-0000-000005000000}"/>
    <cellStyle name="Normal 2 3" xfId="8" xr:uid="{00000000-0005-0000-0000-000006000000}"/>
    <cellStyle name="Normal 2 4" xfId="6" xr:uid="{00000000-0005-0000-0000-000007000000}"/>
    <cellStyle name="Normal 3" xfId="3" xr:uid="{00000000-0005-0000-0000-000008000000}"/>
    <cellStyle name="Normal 3 2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4" xr:uid="{00000000-0005-0000-0000-00000C000000}"/>
    <cellStyle name="Valuta 2" xfId="12" xr:uid="{00000000-0005-0000-0000-00000D000000}"/>
    <cellStyle name="Valuta 3" xfId="13" xr:uid="{00000000-0005-0000-0000-00000E000000}"/>
  </cellStyles>
  <dxfs count="81"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</dxfs>
  <tableStyles count="0" defaultTableStyle="TableStyleMedium2" defaultPivotStyle="PivotStyleLight16"/>
  <colors>
    <mruColors>
      <color rgb="FF00B004"/>
      <color rgb="FF00C805"/>
      <color rgb="FF0C8E0F"/>
      <color rgb="FF0099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2683669</xdr:colOff>
      <xdr:row>5</xdr:row>
      <xdr:rowOff>140494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4878811-89DB-44B5-AECB-C8AC8030A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83669" cy="1092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890588</xdr:colOff>
      <xdr:row>0</xdr:row>
      <xdr:rowOff>359310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890588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40481</xdr:colOff>
      <xdr:row>0</xdr:row>
      <xdr:rowOff>374764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923925" cy="374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62998</xdr:colOff>
      <xdr:row>0</xdr:row>
      <xdr:rowOff>381000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944061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5825" cy="35931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885825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890588</xdr:colOff>
      <xdr:row>0</xdr:row>
      <xdr:rowOff>359310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6B4CEAA-D015-4845-AB29-353CE3DF0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890588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890588</xdr:colOff>
      <xdr:row>0</xdr:row>
      <xdr:rowOff>359310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7C24BBF-E5BB-4C33-AED2-E18416EDC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0" y="0"/>
          <a:ext cx="890588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66675</xdr:rowOff>
    </xdr:from>
    <xdr:to>
      <xdr:col>0</xdr:col>
      <xdr:colOff>958850</xdr:colOff>
      <xdr:row>2</xdr:row>
      <xdr:rowOff>425985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46016" r="35133" b="45618"/>
        <a:stretch>
          <a:fillRect/>
        </a:stretch>
      </xdr:blipFill>
      <xdr:spPr bwMode="auto">
        <a:xfrm>
          <a:off x="76200" y="447675"/>
          <a:ext cx="882650" cy="35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L118" totalsRowShown="0" headerRowDxfId="13" dataDxfId="12" headerRowCellStyle="Normal 6">
  <tableColumns count="12">
    <tableColumn id="1" xr3:uid="{00000000-0010-0000-0000-000001000000}" name="Varenummer" dataDxfId="11"/>
    <tableColumn id="2" xr3:uid="{00000000-0010-0000-0000-000002000000}" name="Mønster" dataDxfId="10"/>
    <tableColumn id="3" xr3:uid="{00000000-0010-0000-0000-000003000000}" name="Dimension" dataDxfId="9"/>
    <tableColumn id="13" xr3:uid="{53238B20-D54C-46B0-9258-905A196089CB}" name="LI/SI" dataDxfId="8"/>
    <tableColumn id="4" xr3:uid="{00000000-0010-0000-0000-000004000000}" name="Listepris" dataDxfId="7"/>
    <tableColumn id="12" xr3:uid="{ACDBFC92-C991-40B6-8BC8-CCBEFF8E7577}" name="Antal" dataDxfId="6"/>
    <tableColumn id="5" xr3:uid="{00000000-0010-0000-0000-000005000000}" name="Pris innsalg" dataDxfId="5">
      <calculatedColumnFormula>Table1[[#This Row],[Listepris]]-(Table1[[#This Row],[Listepris]]*Forside!$B$25)</calculatedColumnFormula>
    </tableColumn>
    <tableColumn id="10" xr3:uid="{93B4A876-69AD-4FEC-8548-D1B017C3DFDC}" name="Pris supplering" dataDxfId="4">
      <calculatedColumnFormula>Table1[[#This Row],[Listepris]]-(Table1[[#This Row],[Listepris]]*Forside!$B$26)</calculatedColumnFormula>
    </tableColumn>
    <tableColumn id="6" xr3:uid="{00000000-0010-0000-0000-000006000000}" name="Kommentar" dataDxfId="3"/>
    <tableColumn id="7" xr3:uid="{00000000-0010-0000-0000-000007000000}" name="Bredde" dataDxfId="2"/>
    <tableColumn id="8" xr3:uid="{00000000-0010-0000-0000-000008000000}" name="Profil" dataDxfId="1"/>
    <tableColumn id="9" xr3:uid="{00000000-0010-0000-0000-000009000000}" name="Felgstørrelse" dataDxfId="0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0:L160" totalsRowShown="0" headerRowDxfId="80" dataDxfId="79" headerRowCellStyle="Normal 6" dataCellStyle="Normal 6">
  <tableColumns count="12">
    <tableColumn id="1" xr3:uid="{00000000-0010-0000-0100-000001000000}" name="Varenummer" dataDxfId="78" dataCellStyle="Normal 6"/>
    <tableColumn id="2" xr3:uid="{00000000-0010-0000-0100-000002000000}" name="Mønster" dataDxfId="77" dataCellStyle="Normal 6"/>
    <tableColumn id="3" xr3:uid="{00000000-0010-0000-0100-000003000000}" name="Dimension" dataDxfId="76" dataCellStyle="Normal 6"/>
    <tableColumn id="4" xr3:uid="{00000000-0010-0000-0100-000004000000}" name="LI/SI" dataDxfId="75"/>
    <tableColumn id="19" xr3:uid="{00000000-0010-0000-0100-000013000000}" name="Listepris" dataDxfId="74"/>
    <tableColumn id="5" xr3:uid="{00000000-0010-0000-0100-000005000000}" name="Antal" dataDxfId="73"/>
    <tableColumn id="6" xr3:uid="{00000000-0010-0000-0100-000006000000}" name="Pris innsalg" dataDxfId="72" dataCellStyle="Normal 6">
      <calculatedColumnFormula>Table2[[#This Row],[Listepris]]-(Table2[[#This Row],[Listepris]]*Forside!$B$25)</calculatedColumnFormula>
    </tableColumn>
    <tableColumn id="7" xr3:uid="{00000000-0010-0000-0100-000007000000}" name="Pris supplering" dataDxfId="71" dataCellStyle="Normal 6">
      <calculatedColumnFormula>Table2[[#This Row],[Listepris]]-(Table2[[#This Row],[Listepris]]*Forside!$B$26)</calculatedColumnFormula>
    </tableColumn>
    <tableColumn id="8" xr3:uid="{00000000-0010-0000-0100-000008000000}" name="Kommentar" dataDxfId="70" dataCellStyle="Normal 6"/>
    <tableColumn id="9" xr3:uid="{00000000-0010-0000-0100-000009000000}" name="Bredde" dataDxfId="69" dataCellStyle="Normal 6"/>
    <tableColumn id="10" xr3:uid="{C1F0160F-EE0D-4EAC-9D79-981D671CB323}" name="Profil" dataDxfId="68" dataCellStyle="Normal 6"/>
    <tableColumn id="11" xr3:uid="{2CA53F17-0A37-407B-AF32-4C3A47F46B5D}" name="Felgstørrelse" dataDxfId="67" dataCellStyle="Normal 6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0:L95" totalsRowShown="0">
  <sortState xmlns:xlrd2="http://schemas.microsoft.com/office/spreadsheetml/2017/richdata2" ref="A11:J39">
    <sortCondition ref="J12:J39"/>
    <sortCondition descending="1" ref="I12:I39"/>
    <sortCondition ref="H12:H39"/>
  </sortState>
  <tableColumns count="12">
    <tableColumn id="1" xr3:uid="{00000000-0010-0000-0200-000001000000}" name="Varenummer" dataDxfId="66" dataCellStyle="Normal 6"/>
    <tableColumn id="2" xr3:uid="{00000000-0010-0000-0200-000002000000}" name="Mønster" dataDxfId="65" dataCellStyle="Normal 6"/>
    <tableColumn id="3" xr3:uid="{00000000-0010-0000-0200-000003000000}" name="Dimension" dataDxfId="64" dataCellStyle="Normal 6"/>
    <tableColumn id="4" xr3:uid="{00000000-0010-0000-0200-000004000000}" name="LI/SI" dataDxfId="63"/>
    <tableColumn id="19" xr3:uid="{00000000-0010-0000-0200-000013000000}" name="Listepris" dataDxfId="62"/>
    <tableColumn id="5" xr3:uid="{00000000-0010-0000-0200-000005000000}" name="Antal" dataDxfId="61"/>
    <tableColumn id="6" xr3:uid="{00000000-0010-0000-0200-000006000000}" name="Pris innsalg" dataDxfId="60" dataCellStyle="Normal 6">
      <calculatedColumnFormula>Table4[[#This Row],[Listepris]]-(Table4[[#This Row],[Listepris]]*Forside!$B$25)</calculatedColumnFormula>
    </tableColumn>
    <tableColumn id="7" xr3:uid="{00000000-0010-0000-0200-000007000000}" name="Pris supplering" dataDxfId="59" dataCellStyle="Normal 6">
      <calculatedColumnFormula>Table4[[#This Row],[Listepris]]-(Table4[[#This Row],[Listepris]]*Forside!$B$26)</calculatedColumnFormula>
    </tableColumn>
    <tableColumn id="8" xr3:uid="{00000000-0010-0000-0200-000008000000}" name="Kommentar" dataDxfId="58" dataCellStyle="Normal 6"/>
    <tableColumn id="9" xr3:uid="{00000000-0010-0000-0200-000009000000}" name="Bredde" dataDxfId="57" dataCellStyle="Normal 6"/>
    <tableColumn id="10" xr3:uid="{3AA7ADC9-5DA1-4A73-800B-199294F2C5DC}" name="Profil" dataDxfId="56" dataCellStyle="Normal 6"/>
    <tableColumn id="11" xr3:uid="{EA3A5BB5-9EDF-486D-B609-F4E5ED5F7017}" name="Felgstørrelse" dataDxfId="55" dataCellStyle="Normal 6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0:L78" totalsRowShown="0" headerRowDxfId="54" headerRowCellStyle="Normal 6">
  <tableColumns count="12">
    <tableColumn id="1" xr3:uid="{00000000-0010-0000-0400-000001000000}" name="Varenummer" dataDxfId="53" dataCellStyle="Normal 6"/>
    <tableColumn id="2" xr3:uid="{00000000-0010-0000-0400-000002000000}" name="Mønster" dataDxfId="52" dataCellStyle="Normal 6"/>
    <tableColumn id="3" xr3:uid="{00000000-0010-0000-0400-000003000000}" name="Dimension" dataDxfId="51" dataCellStyle="Normal 6"/>
    <tableColumn id="4" xr3:uid="{00000000-0010-0000-0400-000004000000}" name="LI/SI" dataDxfId="50"/>
    <tableColumn id="19" xr3:uid="{00000000-0010-0000-0400-000013000000}" name="Listepris" dataDxfId="49"/>
    <tableColumn id="5" xr3:uid="{00000000-0010-0000-0400-000005000000}" name="Antal" dataDxfId="48"/>
    <tableColumn id="6" xr3:uid="{00000000-0010-0000-0400-000006000000}" name="Pris innsalg" dataDxfId="47" dataCellStyle="Normal 6">
      <calculatedColumnFormula>Table5[[#This Row],[Listepris]]-(Table5[[#This Row],[Listepris]]*Forside!$B$25)</calculatedColumnFormula>
    </tableColumn>
    <tableColumn id="7" xr3:uid="{00000000-0010-0000-0400-000007000000}" name="Pris supplering" dataDxfId="46" dataCellStyle="Normal 6">
      <calculatedColumnFormula>Table5[[#This Row],[Listepris]]-(Table5[[#This Row],[Listepris]]*Forside!$B$26)</calculatedColumnFormula>
    </tableColumn>
    <tableColumn id="8" xr3:uid="{00000000-0010-0000-0400-000008000000}" name="Kommentar" dataDxfId="45" dataCellStyle="Normal 6"/>
    <tableColumn id="9" xr3:uid="{00000000-0010-0000-0400-000009000000}" name="Bredde" dataDxfId="44" dataCellStyle="Normal 6"/>
    <tableColumn id="10" xr3:uid="{6A789C1E-72D6-4811-A3B6-123EA497A843}" name="Profil" dataDxfId="43" dataCellStyle="Normal 6"/>
    <tableColumn id="11" xr3:uid="{22C883FD-7014-4551-89E8-33A5F01A0821}" name="Felgstørrelse" dataDxfId="42" dataCellStyle="Normal 6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F4CB147-B014-4FEC-B2DD-FA4C6AC998CB}" name="Table147" displayName="Table147" ref="A10:L53" totalsRowShown="0" headerRowDxfId="41" dataDxfId="40" headerRowCellStyle="Normal 6">
  <tableColumns count="12">
    <tableColumn id="1" xr3:uid="{E0F732B6-AB1D-40B5-9BC2-978326413EBC}" name="Varenummer" dataDxfId="39"/>
    <tableColumn id="2" xr3:uid="{5E9F0F23-3C60-4CC3-837D-D3D2C97958CC}" name="Mønster" dataDxfId="38"/>
    <tableColumn id="3" xr3:uid="{8172C876-BBAA-412D-BF58-70C1C9519546}" name="Dimension" dataDxfId="37"/>
    <tableColumn id="13" xr3:uid="{B7B221B0-CC85-4DD5-9AE7-1D70FB11CD3C}" name="LI/SI" dataDxfId="36"/>
    <tableColumn id="4" xr3:uid="{98CF585B-42D8-4A46-BE12-412794DA49FC}" name="Listepris" dataDxfId="35"/>
    <tableColumn id="12" xr3:uid="{79B14FF8-6EC1-4EC1-86CC-AC56B93D4736}" name="Antal" dataDxfId="34"/>
    <tableColumn id="5" xr3:uid="{AD57F556-6DCE-42BB-80C0-7B20DF08B894}" name="Pris innsalg" dataDxfId="33">
      <calculatedColumnFormula>Table147[[#This Row],[Listepris]]-(Table147[[#This Row],[Listepris]]*Forside!$B$25)</calculatedColumnFormula>
    </tableColumn>
    <tableColumn id="10" xr3:uid="{B8F870AF-93C5-4D90-9856-5E86CD80281E}" name="Pris supplering" dataDxfId="32">
      <calculatedColumnFormula>Table147[[#This Row],[Listepris]]-(Table147[[#This Row],[Listepris]]*Forside!$B$26)</calculatedColumnFormula>
    </tableColumn>
    <tableColumn id="6" xr3:uid="{2CE8C4F6-5C3F-43A9-A527-CCFC99588868}" name="Kommentar" dataDxfId="31"/>
    <tableColumn id="7" xr3:uid="{233BC6BC-4210-49CE-8773-AA5A53BE2417}" name="Bredde" dataDxfId="30"/>
    <tableColumn id="8" xr3:uid="{67B80AE0-292D-4A7D-AE54-C60F211D4F2F}" name="Profil" dataDxfId="29"/>
    <tableColumn id="9" xr3:uid="{77B40485-90D2-47E1-9971-21A75B0B2B57}" name="Felgstørrelse" dataDxfId="28"/>
  </tableColumns>
  <tableStyleInfo name="TableStyleLight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87DBD4-5461-4986-90DA-B040F9C64718}" name="Table14" displayName="Table14" ref="A10:L52" totalsRowShown="0" headerRowDxfId="27" dataDxfId="26" headerRowCellStyle="Normal 6">
  <tableColumns count="12">
    <tableColumn id="1" xr3:uid="{84D283DE-6A43-4803-A475-D6A4E97E18EE}" name="Varenummer" dataDxfId="25"/>
    <tableColumn id="2" xr3:uid="{6C6E663A-142E-4949-9D60-EB45C9655609}" name="Mønster" dataDxfId="24"/>
    <tableColumn id="3" xr3:uid="{102C056A-6E2D-40C0-8376-9620C106FC59}" name="Dimension" dataDxfId="23"/>
    <tableColumn id="13" xr3:uid="{ED2369D2-2F53-42D1-849E-45EF6683982D}" name="LI/SI" dataDxfId="22"/>
    <tableColumn id="4" xr3:uid="{E8AB9DB7-3BAE-4FA5-874E-C380291B9389}" name="Listepris" dataDxfId="21"/>
    <tableColumn id="12" xr3:uid="{1D01D209-7FA5-4A3A-80B8-9938A3627A58}" name="Antal" dataDxfId="20"/>
    <tableColumn id="5" xr3:uid="{21F95CA7-6203-4D01-96FE-87F9298CF39B}" name="Pris innsalg" dataDxfId="19">
      <calculatedColumnFormula>Table14[[#This Row],[Listepris]]-(Table14[[#This Row],[Listepris]]*Forside!$B$25)</calculatedColumnFormula>
    </tableColumn>
    <tableColumn id="10" xr3:uid="{D7444329-DF56-4BE8-AC1E-E34279088CC1}" name="Pris supplering" dataDxfId="18">
      <calculatedColumnFormula>Table14[[#This Row],[Listepris]]-(Table14[[#This Row],[Listepris]]*Forside!$B$26)</calculatedColumnFormula>
    </tableColumn>
    <tableColumn id="6" xr3:uid="{1055FB82-6FF8-4BAF-A2A7-C412938F1AE2}" name="Kommentar" dataDxfId="17"/>
    <tableColumn id="7" xr3:uid="{E01694AD-A634-4C52-8AFF-473D261E703F}" name="Bredde" dataDxfId="16"/>
    <tableColumn id="8" xr3:uid="{F6E3E3DE-91E3-4A12-8D15-2A6DA932D492}" name="Profil" dataDxfId="15"/>
    <tableColumn id="9" xr3:uid="{1BBD3E76-A7DB-4621-883C-FCA5929CBA78}" name="Felgstørrelse" dataDxfId="14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4"/>
  <sheetViews>
    <sheetView tabSelected="1" showWhiteSpace="0" zoomScale="60" zoomScaleNormal="60" zoomScalePageLayoutView="40" workbookViewId="0">
      <selection activeCell="E52" sqref="E52"/>
    </sheetView>
  </sheetViews>
  <sheetFormatPr defaultColWidth="9.140625" defaultRowHeight="15"/>
  <cols>
    <col min="1" max="1" width="41.140625" style="1" customWidth="1"/>
    <col min="2" max="2" width="56.5703125" style="1" customWidth="1"/>
    <col min="3" max="4" width="9.140625" style="1"/>
    <col min="5" max="5" width="25.28515625" style="1" customWidth="1"/>
    <col min="6" max="17" width="9.140625" style="1"/>
    <col min="18" max="18" width="9.85546875" style="1" bestFit="1" customWidth="1"/>
    <col min="19" max="16384" width="9.140625" style="1"/>
  </cols>
  <sheetData>
    <row r="1" spans="1:28" s="7" customFormat="1"/>
    <row r="2" spans="1:28" s="7" customFormat="1"/>
    <row r="3" spans="1:28" s="7" customFormat="1"/>
    <row r="4" spans="1:28" s="7" customFormat="1"/>
    <row r="5" spans="1:28" s="7" customFormat="1"/>
    <row r="6" spans="1:28" s="7" customFormat="1"/>
    <row r="7" spans="1:28" s="7" customFormat="1" ht="36">
      <c r="A7" s="28" t="s">
        <v>6</v>
      </c>
    </row>
    <row r="8" spans="1:28" s="7" customFormat="1" ht="36">
      <c r="A8" s="28" t="s">
        <v>671</v>
      </c>
    </row>
    <row r="9" spans="1:28" s="7" customFormat="1" ht="21">
      <c r="A9" s="8"/>
      <c r="B9" s="8"/>
      <c r="C9" s="8"/>
      <c r="D9" s="8"/>
      <c r="E9" s="8"/>
      <c r="F9" s="8"/>
    </row>
    <row r="10" spans="1:28" s="7" customFormat="1" ht="22.5" customHeight="1">
      <c r="A10" s="25" t="s">
        <v>7</v>
      </c>
      <c r="B10" s="62"/>
      <c r="C10" s="63"/>
      <c r="D10" s="63"/>
      <c r="E10" s="63"/>
      <c r="F10" s="8"/>
    </row>
    <row r="11" spans="1:28" s="7" customFormat="1" ht="22.5" customHeight="1">
      <c r="A11" s="25"/>
      <c r="B11" s="8"/>
      <c r="C11" s="8"/>
      <c r="D11" s="8"/>
      <c r="E11" s="8"/>
      <c r="F11" s="8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s="7" customFormat="1" ht="22.5" customHeight="1">
      <c r="A12" s="27" t="s">
        <v>8</v>
      </c>
      <c r="B12" s="62"/>
      <c r="C12" s="63"/>
      <c r="D12" s="63"/>
      <c r="E12" s="63"/>
      <c r="F12" s="8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s="7" customFormat="1" ht="22.5" customHeight="1">
      <c r="A13" s="25"/>
      <c r="B13" s="8"/>
      <c r="C13" s="8"/>
      <c r="D13" s="8"/>
      <c r="E13" s="8"/>
      <c r="F13" s="8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s="7" customFormat="1" ht="22.5" customHeight="1">
      <c r="A14" s="27" t="s">
        <v>9</v>
      </c>
      <c r="B14" s="62"/>
      <c r="C14" s="63"/>
      <c r="D14" s="63"/>
      <c r="E14" s="63"/>
      <c r="F14" s="8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s="7" customFormat="1" ht="22.5" customHeight="1">
      <c r="A15" s="25"/>
      <c r="B15" s="8"/>
      <c r="C15" s="8"/>
      <c r="D15" s="8"/>
      <c r="E15" s="8"/>
      <c r="F15" s="8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s="7" customFormat="1" ht="22.5" customHeight="1">
      <c r="A16" s="25" t="s">
        <v>3</v>
      </c>
      <c r="B16" s="62"/>
      <c r="C16" s="63"/>
      <c r="D16" s="63"/>
      <c r="E16" s="63"/>
      <c r="F16" s="8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s="7" customFormat="1" ht="22.5" customHeight="1">
      <c r="A17" s="25"/>
      <c r="B17" s="8"/>
      <c r="C17" s="8"/>
      <c r="D17" s="8"/>
      <c r="E17" s="8"/>
      <c r="F17" s="8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s="7" customFormat="1" ht="22.5" customHeight="1">
      <c r="A18" s="25" t="s">
        <v>119</v>
      </c>
      <c r="B18" s="62"/>
      <c r="C18" s="63"/>
      <c r="D18" s="63"/>
      <c r="E18" s="63"/>
      <c r="F18" s="8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s="7" customFormat="1" ht="22.5" customHeight="1">
      <c r="A19" s="25"/>
      <c r="B19" s="8"/>
      <c r="C19" s="8"/>
      <c r="D19" s="8"/>
      <c r="E19" s="8"/>
      <c r="F19" s="8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s="7" customFormat="1" ht="22.5" customHeight="1">
      <c r="A20" s="25" t="s">
        <v>10</v>
      </c>
      <c r="B20" s="62"/>
      <c r="C20" s="63"/>
      <c r="D20" s="63"/>
      <c r="E20" s="63"/>
      <c r="F20" s="8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s="7" customFormat="1" ht="22.5" customHeight="1">
      <c r="A21" s="25"/>
      <c r="B21" s="26"/>
      <c r="C21" s="8"/>
      <c r="D21" s="8"/>
      <c r="E21" s="8"/>
      <c r="F21" s="8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s="7" customFormat="1" ht="22.5" customHeight="1">
      <c r="A22" s="37"/>
      <c r="B22" s="8"/>
      <c r="C22" s="8"/>
      <c r="D22" s="8"/>
      <c r="E22" s="8"/>
      <c r="F22" s="8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s="7" customFormat="1" ht="22.5" customHeight="1">
      <c r="A23" s="25" t="s">
        <v>12</v>
      </c>
      <c r="B23" s="62"/>
      <c r="C23" s="63"/>
      <c r="D23" s="63"/>
      <c r="E23" s="63"/>
      <c r="F23" s="8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s="7" customFormat="1" ht="22.5" customHeight="1">
      <c r="A24" s="25"/>
      <c r="B24" s="8"/>
      <c r="C24" s="8"/>
      <c r="D24" s="8"/>
      <c r="E24" s="8"/>
      <c r="F24" s="8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s="7" customFormat="1" ht="22.5" customHeight="1">
      <c r="A25" s="25" t="s">
        <v>15</v>
      </c>
      <c r="B25" s="66">
        <v>0</v>
      </c>
      <c r="C25" s="67"/>
      <c r="D25" s="67"/>
      <c r="E25" s="67"/>
      <c r="F25" s="8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s="7" customFormat="1" ht="22.5" customHeight="1">
      <c r="A26" s="25" t="s">
        <v>16</v>
      </c>
      <c r="B26" s="66">
        <v>0</v>
      </c>
      <c r="C26" s="67"/>
      <c r="D26" s="67"/>
      <c r="E26" s="67"/>
      <c r="F26" s="8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s="7" customFormat="1" ht="22.5" customHeight="1">
      <c r="A27" s="27"/>
      <c r="B27" s="8"/>
      <c r="C27" s="8"/>
      <c r="D27" s="8"/>
      <c r="E27" s="8"/>
      <c r="F27" s="8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s="7" customFormat="1" ht="22.5" customHeight="1">
      <c r="A28" s="25" t="s">
        <v>120</v>
      </c>
      <c r="B28" s="62"/>
      <c r="C28" s="63"/>
      <c r="D28" s="63"/>
      <c r="E28" s="63"/>
      <c r="F28" s="8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s="7" customFormat="1" ht="22.5" customHeight="1">
      <c r="A29" s="25"/>
      <c r="B29" s="8"/>
      <c r="C29" s="8"/>
      <c r="D29" s="8"/>
      <c r="E29" s="8"/>
      <c r="F29" s="8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s="7" customFormat="1" ht="22.5" customHeight="1">
      <c r="A30" s="25" t="s">
        <v>13</v>
      </c>
      <c r="B30" s="62"/>
      <c r="C30" s="63"/>
      <c r="D30" s="63"/>
      <c r="E30" s="63"/>
      <c r="F30" s="8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s="7" customFormat="1" ht="22.5" customHeight="1">
      <c r="A31" s="25"/>
      <c r="B31" s="8"/>
      <c r="C31" s="8"/>
      <c r="D31" s="8"/>
      <c r="E31" s="8"/>
      <c r="F31" s="8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s="7" customFormat="1" ht="22.5" customHeight="1">
      <c r="A32" s="25" t="s">
        <v>14</v>
      </c>
      <c r="B32" s="62"/>
      <c r="C32" s="63"/>
      <c r="D32" s="63"/>
      <c r="E32" s="63"/>
      <c r="F32" s="8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28" s="7" customFormat="1" ht="21">
      <c r="A33" s="8"/>
      <c r="B33" s="8"/>
      <c r="C33" s="8"/>
      <c r="D33" s="8"/>
      <c r="E33" s="8"/>
      <c r="F33" s="8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1:28" s="7" customFormat="1" ht="22.5" customHeight="1">
      <c r="A34" s="25" t="s">
        <v>305</v>
      </c>
      <c r="B34" s="64">
        <f>Total!C39</f>
        <v>0</v>
      </c>
      <c r="C34" s="65"/>
      <c r="D34" s="65"/>
      <c r="E34" s="65"/>
      <c r="F34" s="8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</sheetData>
  <mergeCells count="13">
    <mergeCell ref="B34:E34"/>
    <mergeCell ref="B32:E32"/>
    <mergeCell ref="B18:E18"/>
    <mergeCell ref="B30:E30"/>
    <mergeCell ref="B23:E23"/>
    <mergeCell ref="B28:E28"/>
    <mergeCell ref="B25:E25"/>
    <mergeCell ref="B26:E26"/>
    <mergeCell ref="B10:E10"/>
    <mergeCell ref="B12:E12"/>
    <mergeCell ref="B14:E14"/>
    <mergeCell ref="B16:E16"/>
    <mergeCell ref="B20:E20"/>
  </mergeCells>
  <pageMargins left="0.25" right="0.25" top="0.75" bottom="0.75" header="0.3" footer="0.3"/>
  <pageSetup paperSize="9" scale="59" fitToWidth="0" orientation="portrait" horizontalDpi="300" verticalDpi="300" r:id="rId1"/>
  <headerFooter>
    <oddFooter>&amp;C&amp;20Nokian Däck AB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9"/>
  <sheetViews>
    <sheetView zoomScaleNormal="100" workbookViewId="0">
      <pane ySplit="10" topLeftCell="A11" activePane="bottomLeft" state="frozen"/>
      <selection pane="bottomLeft" activeCell="N1" sqref="N1:O1048576"/>
    </sheetView>
  </sheetViews>
  <sheetFormatPr defaultColWidth="9.140625" defaultRowHeight="15"/>
  <cols>
    <col min="1" max="1" width="14.5703125" bestFit="1" customWidth="1"/>
    <col min="2" max="2" width="29.42578125" bestFit="1" customWidth="1"/>
    <col min="3" max="3" width="17.42578125" customWidth="1"/>
    <col min="4" max="4" width="18.7109375" customWidth="1"/>
    <col min="5" max="5" width="12.28515625" bestFit="1" customWidth="1"/>
    <col min="6" max="6" width="12.140625" bestFit="1" customWidth="1"/>
    <col min="7" max="7" width="12.85546875" style="40" bestFit="1" customWidth="1"/>
    <col min="8" max="8" width="16.5703125" style="40" bestFit="1" customWidth="1"/>
    <col min="9" max="9" width="15" bestFit="1" customWidth="1"/>
    <col min="10" max="10" width="9.85546875" style="50" bestFit="1" customWidth="1"/>
    <col min="11" max="11" width="9.5703125" style="50" bestFit="1" customWidth="1"/>
    <col min="12" max="12" width="13.5703125" style="50" bestFit="1" customWidth="1"/>
  </cols>
  <sheetData>
    <row r="1" spans="1:12" s="2" customFormat="1" ht="30" customHeight="1" thickBot="1">
      <c r="A1" s="3"/>
      <c r="B1" s="3"/>
      <c r="C1" s="24" t="s">
        <v>24</v>
      </c>
      <c r="D1" s="3"/>
      <c r="E1" s="3"/>
      <c r="F1" s="3"/>
      <c r="G1"/>
      <c r="H1"/>
      <c r="I1"/>
      <c r="J1" s="50"/>
      <c r="K1" s="50"/>
      <c r="L1" s="50"/>
    </row>
    <row r="2" spans="1:12" s="2" customFormat="1">
      <c r="A2" s="14" t="s">
        <v>21</v>
      </c>
      <c r="B2" s="15"/>
      <c r="C2" s="71">
        <f>(Forside!B10)</f>
        <v>0</v>
      </c>
      <c r="D2" s="72"/>
      <c r="E2" s="72"/>
      <c r="F2" s="73"/>
      <c r="G2"/>
      <c r="H2"/>
      <c r="I2"/>
      <c r="J2" s="50"/>
      <c r="K2" s="50"/>
      <c r="L2" s="50"/>
    </row>
    <row r="3" spans="1:12" s="2" customFormat="1">
      <c r="A3" s="16" t="s">
        <v>22</v>
      </c>
      <c r="B3" s="17"/>
      <c r="C3" s="74">
        <f>(Forside!B14)</f>
        <v>0</v>
      </c>
      <c r="D3" s="75"/>
      <c r="E3" s="75"/>
      <c r="F3" s="76"/>
      <c r="G3"/>
      <c r="H3"/>
      <c r="I3"/>
      <c r="J3" s="50"/>
      <c r="K3" s="50"/>
      <c r="L3" s="50"/>
    </row>
    <row r="4" spans="1:12" s="2" customFormat="1">
      <c r="A4" s="16" t="s">
        <v>1</v>
      </c>
      <c r="B4" s="17"/>
      <c r="C4" s="77">
        <f>(Forside!B16)</f>
        <v>0</v>
      </c>
      <c r="D4" s="77"/>
      <c r="E4" s="77"/>
      <c r="F4" s="74"/>
      <c r="G4" s="41"/>
      <c r="H4" s="40"/>
      <c r="I4"/>
      <c r="J4" s="50"/>
      <c r="K4" s="50"/>
      <c r="L4" s="50"/>
    </row>
    <row r="5" spans="1:12" s="2" customFormat="1">
      <c r="A5" s="16" t="s">
        <v>23</v>
      </c>
      <c r="B5" s="17"/>
      <c r="C5" s="78">
        <f>(Forside!B20)</f>
        <v>0</v>
      </c>
      <c r="D5" s="78"/>
      <c r="E5" s="78"/>
      <c r="F5" s="79"/>
      <c r="G5" s="42"/>
      <c r="H5" s="40"/>
      <c r="I5"/>
      <c r="J5" s="50"/>
      <c r="K5" s="50"/>
      <c r="L5" s="50"/>
    </row>
    <row r="6" spans="1:12" s="2" customFormat="1" ht="15.75" thickBot="1">
      <c r="A6" s="18" t="s">
        <v>11</v>
      </c>
      <c r="B6" s="19"/>
      <c r="C6" s="68">
        <f>(Forside!B23)</f>
        <v>0</v>
      </c>
      <c r="D6" s="69"/>
      <c r="E6" s="69"/>
      <c r="F6" s="70"/>
      <c r="G6" s="40"/>
      <c r="H6" s="40"/>
      <c r="I6"/>
      <c r="J6" s="50"/>
      <c r="K6" s="50"/>
      <c r="L6" s="50"/>
    </row>
    <row r="7" spans="1:12" s="2" customFormat="1">
      <c r="G7" s="43"/>
      <c r="H7" s="40"/>
      <c r="I7"/>
      <c r="J7" s="50"/>
      <c r="K7" s="50"/>
      <c r="L7" s="50"/>
    </row>
    <row r="8" spans="1:12">
      <c r="G8"/>
      <c r="H8"/>
    </row>
    <row r="9" spans="1:12" s="2" customFormat="1">
      <c r="A9" s="13"/>
      <c r="B9" s="13"/>
      <c r="C9" s="13"/>
      <c r="D9" s="13"/>
      <c r="E9" s="13"/>
      <c r="F9" s="13"/>
      <c r="G9" s="44"/>
      <c r="H9" s="44"/>
      <c r="I9" s="13"/>
      <c r="J9" s="53"/>
      <c r="K9" s="53"/>
      <c r="L9" s="53"/>
    </row>
    <row r="10" spans="1:12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54" t="s">
        <v>29</v>
      </c>
      <c r="K10" s="54" t="s">
        <v>4</v>
      </c>
      <c r="L10" s="54" t="s">
        <v>30</v>
      </c>
    </row>
    <row r="11" spans="1:12">
      <c r="A11" s="39"/>
      <c r="B11" s="39"/>
      <c r="C11" s="39"/>
      <c r="D11" s="39"/>
      <c r="E11" s="39"/>
      <c r="F11" s="39"/>
      <c r="G11" s="45"/>
      <c r="H11" s="45"/>
      <c r="I11" s="39"/>
      <c r="J11" s="54"/>
      <c r="K11" s="54"/>
      <c r="L11" s="54"/>
    </row>
    <row r="12" spans="1:12">
      <c r="A12" s="38" t="s">
        <v>410</v>
      </c>
      <c r="B12" s="38" t="s">
        <v>409</v>
      </c>
      <c r="C12" s="33" t="s">
        <v>32</v>
      </c>
      <c r="D12" s="31" t="s">
        <v>672</v>
      </c>
      <c r="E12" s="31">
        <v>2329</v>
      </c>
      <c r="F12" s="32"/>
      <c r="G12" s="46">
        <f>Table1[[#This Row],[Listepris]]-(Table1[[#This Row],[Listepris]]*Forside!$B$25)</f>
        <v>2329</v>
      </c>
      <c r="H12" s="47">
        <f>Table1[[#This Row],[Listepris]]-(Table1[[#This Row],[Listepris]]*Forside!$B$26)</f>
        <v>2329</v>
      </c>
      <c r="I12" s="60" t="s">
        <v>292</v>
      </c>
      <c r="J12" s="55">
        <v>155</v>
      </c>
      <c r="K12" s="56">
        <v>70</v>
      </c>
      <c r="L12" s="57">
        <v>19</v>
      </c>
    </row>
    <row r="13" spans="1:12" ht="9" customHeight="1">
      <c r="A13" s="38"/>
      <c r="B13" s="33"/>
      <c r="C13" s="33"/>
      <c r="D13" s="31"/>
      <c r="E13" s="31"/>
      <c r="F13" s="32"/>
      <c r="G13" s="46"/>
      <c r="H13" s="47"/>
      <c r="I13" s="60"/>
      <c r="J13" s="55"/>
      <c r="K13" s="56"/>
      <c r="L13" s="57"/>
    </row>
    <row r="14" spans="1:12">
      <c r="A14" s="38" t="s">
        <v>411</v>
      </c>
      <c r="B14" s="38" t="s">
        <v>409</v>
      </c>
      <c r="C14" s="33" t="s">
        <v>33</v>
      </c>
      <c r="D14" s="31" t="s">
        <v>34</v>
      </c>
      <c r="E14" s="31">
        <v>1328</v>
      </c>
      <c r="F14" s="32"/>
      <c r="G14" s="46">
        <f>Table1[[#This Row],[Listepris]]-(Table1[[#This Row],[Listepris]]*Forside!$B$25)</f>
        <v>1328</v>
      </c>
      <c r="H14" s="47">
        <f>Table1[[#This Row],[Listepris]]-(Table1[[#This Row],[Listepris]]*Forside!$B$26)</f>
        <v>1328</v>
      </c>
      <c r="I14" s="60" t="s">
        <v>292</v>
      </c>
      <c r="J14" s="55">
        <v>175</v>
      </c>
      <c r="K14" s="56">
        <v>65</v>
      </c>
      <c r="L14" s="57">
        <v>14</v>
      </c>
    </row>
    <row r="15" spans="1:12">
      <c r="A15" s="38" t="s">
        <v>412</v>
      </c>
      <c r="B15" s="38" t="s">
        <v>409</v>
      </c>
      <c r="C15" s="33" t="s">
        <v>35</v>
      </c>
      <c r="D15" s="31" t="s">
        <v>673</v>
      </c>
      <c r="E15" s="31">
        <v>1428</v>
      </c>
      <c r="F15" s="32"/>
      <c r="G15" s="46">
        <f>Table1[[#This Row],[Listepris]]-(Table1[[#This Row],[Listepris]]*Forside!$B$25)</f>
        <v>1428</v>
      </c>
      <c r="H15" s="47">
        <f>Table1[[#This Row],[Listepris]]-(Table1[[#This Row],[Listepris]]*Forside!$B$26)</f>
        <v>1428</v>
      </c>
      <c r="I15" s="60" t="s">
        <v>292</v>
      </c>
      <c r="J15" s="55">
        <v>175</v>
      </c>
      <c r="K15" s="56">
        <v>65</v>
      </c>
      <c r="L15" s="57">
        <v>15</v>
      </c>
    </row>
    <row r="16" spans="1:12">
      <c r="A16" s="38" t="s">
        <v>413</v>
      </c>
      <c r="B16" s="38" t="s">
        <v>409</v>
      </c>
      <c r="C16" s="33" t="s">
        <v>36</v>
      </c>
      <c r="D16" s="31" t="s">
        <v>37</v>
      </c>
      <c r="E16" s="31">
        <v>1483</v>
      </c>
      <c r="F16" s="32"/>
      <c r="G16" s="46">
        <f>Table1[[#This Row],[Listepris]]-(Table1[[#This Row],[Listepris]]*Forside!$B$25)</f>
        <v>1483</v>
      </c>
      <c r="H16" s="47">
        <f>Table1[[#This Row],[Listepris]]-(Table1[[#This Row],[Listepris]]*Forside!$B$26)</f>
        <v>1483</v>
      </c>
      <c r="I16" s="60" t="s">
        <v>292</v>
      </c>
      <c r="J16" s="55">
        <v>185</v>
      </c>
      <c r="K16" s="56">
        <v>65</v>
      </c>
      <c r="L16" s="57">
        <v>15</v>
      </c>
    </row>
    <row r="17" spans="1:12">
      <c r="A17" s="38" t="s">
        <v>414</v>
      </c>
      <c r="B17" s="38" t="s">
        <v>409</v>
      </c>
      <c r="C17" s="33" t="s">
        <v>38</v>
      </c>
      <c r="D17" s="31" t="s">
        <v>674</v>
      </c>
      <c r="E17" s="31">
        <v>1634</v>
      </c>
      <c r="F17" s="32"/>
      <c r="G17" s="46">
        <f>Table1[[#This Row],[Listepris]]-(Table1[[#This Row],[Listepris]]*Forside!$B$25)</f>
        <v>1634</v>
      </c>
      <c r="H17" s="47">
        <f>Table1[[#This Row],[Listepris]]-(Table1[[#This Row],[Listepris]]*Forside!$B$26)</f>
        <v>1634</v>
      </c>
      <c r="I17" s="60" t="s">
        <v>292</v>
      </c>
      <c r="J17" s="55">
        <v>195</v>
      </c>
      <c r="K17" s="56">
        <v>65</v>
      </c>
      <c r="L17" s="57">
        <v>15</v>
      </c>
    </row>
    <row r="18" spans="1:12">
      <c r="A18" s="38" t="s">
        <v>415</v>
      </c>
      <c r="B18" s="38" t="s">
        <v>409</v>
      </c>
      <c r="C18" s="33" t="s">
        <v>39</v>
      </c>
      <c r="D18" s="31" t="s">
        <v>40</v>
      </c>
      <c r="E18" s="31">
        <v>1936</v>
      </c>
      <c r="F18" s="32"/>
      <c r="G18" s="46">
        <f>Table1[[#This Row],[Listepris]]-(Table1[[#This Row],[Listepris]]*Forside!$B$25)</f>
        <v>1936</v>
      </c>
      <c r="H18" s="47">
        <f>Table1[[#This Row],[Listepris]]-(Table1[[#This Row],[Listepris]]*Forside!$B$26)</f>
        <v>1936</v>
      </c>
      <c r="I18" s="60" t="s">
        <v>292</v>
      </c>
      <c r="J18" s="55">
        <v>205</v>
      </c>
      <c r="K18" s="56">
        <v>65</v>
      </c>
      <c r="L18" s="57">
        <v>15</v>
      </c>
    </row>
    <row r="19" spans="1:12">
      <c r="A19" s="38" t="s">
        <v>416</v>
      </c>
      <c r="B19" s="38" t="s">
        <v>409</v>
      </c>
      <c r="C19" s="33" t="s">
        <v>41</v>
      </c>
      <c r="D19" s="31" t="s">
        <v>675</v>
      </c>
      <c r="E19" s="31">
        <v>2114</v>
      </c>
      <c r="F19" s="32"/>
      <c r="G19" s="46">
        <f>Table1[[#This Row],[Listepris]]-(Table1[[#This Row],[Listepris]]*Forside!$B$25)</f>
        <v>2114</v>
      </c>
      <c r="H19" s="47">
        <f>Table1[[#This Row],[Listepris]]-(Table1[[#This Row],[Listepris]]*Forside!$B$26)</f>
        <v>2114</v>
      </c>
      <c r="I19" s="60" t="s">
        <v>292</v>
      </c>
      <c r="J19" s="55">
        <v>205</v>
      </c>
      <c r="K19" s="56">
        <v>65</v>
      </c>
      <c r="L19" s="57">
        <v>16</v>
      </c>
    </row>
    <row r="20" spans="1:12">
      <c r="A20" s="38" t="s">
        <v>417</v>
      </c>
      <c r="B20" s="38" t="s">
        <v>409</v>
      </c>
      <c r="C20" s="33" t="s">
        <v>418</v>
      </c>
      <c r="D20" s="31" t="s">
        <v>419</v>
      </c>
      <c r="E20" s="31">
        <v>2518</v>
      </c>
      <c r="F20" s="32"/>
      <c r="G20" s="46">
        <f>Table1[[#This Row],[Listepris]]-(Table1[[#This Row],[Listepris]]*Forside!$B$25)</f>
        <v>2518</v>
      </c>
      <c r="H20" s="47">
        <f>Table1[[#This Row],[Listepris]]-(Table1[[#This Row],[Listepris]]*Forside!$B$26)</f>
        <v>2518</v>
      </c>
      <c r="I20" s="60" t="s">
        <v>292</v>
      </c>
      <c r="J20" s="55">
        <v>175</v>
      </c>
      <c r="K20" s="56">
        <v>65</v>
      </c>
      <c r="L20" s="57">
        <v>17</v>
      </c>
    </row>
    <row r="21" spans="1:12" ht="9" customHeight="1">
      <c r="A21" s="38"/>
      <c r="B21" s="33"/>
      <c r="C21" s="33"/>
      <c r="D21" s="31"/>
      <c r="E21" s="31"/>
      <c r="F21" s="32"/>
      <c r="G21" s="46"/>
      <c r="H21" s="47"/>
      <c r="I21" s="60"/>
      <c r="J21" s="55"/>
      <c r="K21" s="56"/>
      <c r="L21" s="57"/>
    </row>
    <row r="22" spans="1:12">
      <c r="A22" s="38" t="s">
        <v>420</v>
      </c>
      <c r="B22" s="38" t="s">
        <v>409</v>
      </c>
      <c r="C22" s="33" t="s">
        <v>42</v>
      </c>
      <c r="D22" s="31" t="s">
        <v>676</v>
      </c>
      <c r="E22" s="31">
        <v>1375</v>
      </c>
      <c r="F22" s="32"/>
      <c r="G22" s="46">
        <f>Table1[[#This Row],[Listepris]]-(Table1[[#This Row],[Listepris]]*Forside!$B$25)</f>
        <v>1375</v>
      </c>
      <c r="H22" s="47">
        <f>Table1[[#This Row],[Listepris]]-(Table1[[#This Row],[Listepris]]*Forside!$B$26)</f>
        <v>1375</v>
      </c>
      <c r="I22" s="60" t="s">
        <v>292</v>
      </c>
      <c r="J22" s="55">
        <v>165</v>
      </c>
      <c r="K22" s="56">
        <v>60</v>
      </c>
      <c r="L22" s="57">
        <v>15</v>
      </c>
    </row>
    <row r="23" spans="1:12">
      <c r="A23" s="38" t="s">
        <v>421</v>
      </c>
      <c r="B23" s="38" t="s">
        <v>409</v>
      </c>
      <c r="C23" s="33" t="s">
        <v>43</v>
      </c>
      <c r="D23" s="31" t="s">
        <v>673</v>
      </c>
      <c r="E23" s="31">
        <v>1445</v>
      </c>
      <c r="F23" s="32"/>
      <c r="G23" s="46">
        <f>Table1[[#This Row],[Listepris]]-(Table1[[#This Row],[Listepris]]*Forside!$B$25)</f>
        <v>1445</v>
      </c>
      <c r="H23" s="47">
        <f>Table1[[#This Row],[Listepris]]-(Table1[[#This Row],[Listepris]]*Forside!$B$26)</f>
        <v>1445</v>
      </c>
      <c r="I23" s="60" t="s">
        <v>292</v>
      </c>
      <c r="J23" s="55">
        <v>185</v>
      </c>
      <c r="K23" s="56">
        <v>60</v>
      </c>
      <c r="L23" s="57">
        <v>15</v>
      </c>
    </row>
    <row r="24" spans="1:12">
      <c r="A24" s="38" t="s">
        <v>422</v>
      </c>
      <c r="B24" s="38" t="s">
        <v>409</v>
      </c>
      <c r="C24" s="33" t="s">
        <v>44</v>
      </c>
      <c r="D24" s="31" t="s">
        <v>37</v>
      </c>
      <c r="E24" s="31">
        <v>1550</v>
      </c>
      <c r="F24" s="32"/>
      <c r="G24" s="46">
        <f>Table1[[#This Row],[Listepris]]-(Table1[[#This Row],[Listepris]]*Forside!$B$25)</f>
        <v>1550</v>
      </c>
      <c r="H24" s="47">
        <f>Table1[[#This Row],[Listepris]]-(Table1[[#This Row],[Listepris]]*Forside!$B$26)</f>
        <v>1550</v>
      </c>
      <c r="I24" s="60" t="s">
        <v>292</v>
      </c>
      <c r="J24" s="55">
        <v>195</v>
      </c>
      <c r="K24" s="56">
        <v>60</v>
      </c>
      <c r="L24" s="57">
        <v>15</v>
      </c>
    </row>
    <row r="25" spans="1:12">
      <c r="A25" s="38" t="s">
        <v>423</v>
      </c>
      <c r="B25" s="38" t="s">
        <v>409</v>
      </c>
      <c r="C25" s="33" t="s">
        <v>45</v>
      </c>
      <c r="D25" s="31" t="s">
        <v>46</v>
      </c>
      <c r="E25" s="31">
        <v>1856</v>
      </c>
      <c r="F25" s="32"/>
      <c r="G25" s="46">
        <f>Table1[[#This Row],[Listepris]]-(Table1[[#This Row],[Listepris]]*Forside!$B$25)</f>
        <v>1856</v>
      </c>
      <c r="H25" s="47">
        <f>Table1[[#This Row],[Listepris]]-(Table1[[#This Row],[Listepris]]*Forside!$B$26)</f>
        <v>1856</v>
      </c>
      <c r="I25" s="60" t="s">
        <v>292</v>
      </c>
      <c r="J25" s="55">
        <v>195</v>
      </c>
      <c r="K25" s="56">
        <v>60</v>
      </c>
      <c r="L25" s="57">
        <v>16</v>
      </c>
    </row>
    <row r="26" spans="1:12">
      <c r="A26" s="38" t="s">
        <v>424</v>
      </c>
      <c r="B26" s="38" t="s">
        <v>409</v>
      </c>
      <c r="C26" s="33" t="s">
        <v>47</v>
      </c>
      <c r="D26" s="31" t="s">
        <v>677</v>
      </c>
      <c r="E26" s="31">
        <v>2040</v>
      </c>
      <c r="F26" s="32"/>
      <c r="G26" s="46">
        <f>Table1[[#This Row],[Listepris]]-(Table1[[#This Row],[Listepris]]*Forside!$B$25)</f>
        <v>2040</v>
      </c>
      <c r="H26" s="47">
        <f>Table1[[#This Row],[Listepris]]-(Table1[[#This Row],[Listepris]]*Forside!$B$26)</f>
        <v>2040</v>
      </c>
      <c r="I26" s="60" t="s">
        <v>292</v>
      </c>
      <c r="J26" s="55">
        <v>205</v>
      </c>
      <c r="K26" s="56">
        <v>60</v>
      </c>
      <c r="L26" s="57">
        <v>16</v>
      </c>
    </row>
    <row r="27" spans="1:12">
      <c r="A27" s="38" t="s">
        <v>425</v>
      </c>
      <c r="B27" s="38" t="s">
        <v>409</v>
      </c>
      <c r="C27" s="33" t="s">
        <v>48</v>
      </c>
      <c r="D27" s="31" t="s">
        <v>675</v>
      </c>
      <c r="E27" s="31">
        <v>2548</v>
      </c>
      <c r="F27" s="32"/>
      <c r="G27" s="46">
        <f>Table1[[#This Row],[Listepris]]-(Table1[[#This Row],[Listepris]]*Forside!$B$25)</f>
        <v>2548</v>
      </c>
      <c r="H27" s="47">
        <f>Table1[[#This Row],[Listepris]]-(Table1[[#This Row],[Listepris]]*Forside!$B$26)</f>
        <v>2548</v>
      </c>
      <c r="I27" s="60" t="s">
        <v>292</v>
      </c>
      <c r="J27" s="55">
        <v>215</v>
      </c>
      <c r="K27" s="56">
        <v>60</v>
      </c>
      <c r="L27" s="57">
        <v>16</v>
      </c>
    </row>
    <row r="28" spans="1:12">
      <c r="A28" s="38" t="s">
        <v>426</v>
      </c>
      <c r="B28" s="38" t="s">
        <v>409</v>
      </c>
      <c r="C28" s="33" t="s">
        <v>49</v>
      </c>
      <c r="D28" s="31" t="s">
        <v>678</v>
      </c>
      <c r="E28" s="31">
        <v>2733</v>
      </c>
      <c r="F28" s="32"/>
      <c r="G28" s="46">
        <f>Table1[[#This Row],[Listepris]]-(Table1[[#This Row],[Listepris]]*Forside!$B$25)</f>
        <v>2733</v>
      </c>
      <c r="H28" s="47">
        <f>Table1[[#This Row],[Listepris]]-(Table1[[#This Row],[Listepris]]*Forside!$B$26)</f>
        <v>2733</v>
      </c>
      <c r="I28" s="60" t="s">
        <v>292</v>
      </c>
      <c r="J28" s="55">
        <v>225</v>
      </c>
      <c r="K28" s="56">
        <v>60</v>
      </c>
      <c r="L28" s="57">
        <v>16</v>
      </c>
    </row>
    <row r="29" spans="1:12" ht="9" customHeight="1">
      <c r="A29" s="38"/>
      <c r="B29" s="33"/>
      <c r="C29" s="33"/>
      <c r="D29" s="31"/>
      <c r="E29" s="31"/>
      <c r="F29" s="32"/>
      <c r="G29" s="46"/>
      <c r="H29" s="47"/>
      <c r="I29" s="60"/>
      <c r="J29" s="55"/>
      <c r="K29" s="56"/>
      <c r="L29" s="57"/>
    </row>
    <row r="30" spans="1:12">
      <c r="A30" s="38" t="s">
        <v>427</v>
      </c>
      <c r="B30" s="38" t="s">
        <v>409</v>
      </c>
      <c r="C30" s="33" t="s">
        <v>50</v>
      </c>
      <c r="D30" s="31" t="s">
        <v>679</v>
      </c>
      <c r="E30" s="31">
        <v>2163</v>
      </c>
      <c r="F30" s="32"/>
      <c r="G30" s="46">
        <f>Table1[[#This Row],[Listepris]]-(Table1[[#This Row],[Listepris]]*Forside!$B$25)</f>
        <v>2163</v>
      </c>
      <c r="H30" s="47">
        <f>Table1[[#This Row],[Listepris]]-(Table1[[#This Row],[Listepris]]*Forside!$B$26)</f>
        <v>2163</v>
      </c>
      <c r="I30" s="60" t="s">
        <v>292</v>
      </c>
      <c r="J30" s="55">
        <v>195</v>
      </c>
      <c r="K30" s="56">
        <v>55</v>
      </c>
      <c r="L30" s="57">
        <v>16</v>
      </c>
    </row>
    <row r="31" spans="1:12">
      <c r="A31" s="38" t="s">
        <v>428</v>
      </c>
      <c r="B31" s="38" t="s">
        <v>409</v>
      </c>
      <c r="C31" s="33" t="s">
        <v>51</v>
      </c>
      <c r="D31" s="31" t="s">
        <v>680</v>
      </c>
      <c r="E31" s="31">
        <v>2116</v>
      </c>
      <c r="F31" s="32"/>
      <c r="G31" s="46">
        <f>Table1[[#This Row],[Listepris]]-(Table1[[#This Row],[Listepris]]*Forside!$B$25)</f>
        <v>2116</v>
      </c>
      <c r="H31" s="47">
        <f>Table1[[#This Row],[Listepris]]-(Table1[[#This Row],[Listepris]]*Forside!$B$26)</f>
        <v>2116</v>
      </c>
      <c r="I31" s="60" t="s">
        <v>292</v>
      </c>
      <c r="J31" s="55">
        <v>205</v>
      </c>
      <c r="K31" s="56">
        <v>55</v>
      </c>
      <c r="L31" s="57">
        <v>16</v>
      </c>
    </row>
    <row r="32" spans="1:12">
      <c r="A32" s="38" t="s">
        <v>429</v>
      </c>
      <c r="B32" s="38" t="s">
        <v>409</v>
      </c>
      <c r="C32" s="33" t="s">
        <v>52</v>
      </c>
      <c r="D32" s="31" t="s">
        <v>681</v>
      </c>
      <c r="E32" s="31">
        <v>2433</v>
      </c>
      <c r="F32" s="32"/>
      <c r="G32" s="46">
        <f>Table1[[#This Row],[Listepris]]-(Table1[[#This Row],[Listepris]]*Forside!$B$25)</f>
        <v>2433</v>
      </c>
      <c r="H32" s="47">
        <f>Table1[[#This Row],[Listepris]]-(Table1[[#This Row],[Listepris]]*Forside!$B$26)</f>
        <v>2433</v>
      </c>
      <c r="I32" s="60" t="s">
        <v>292</v>
      </c>
      <c r="J32" s="55">
        <v>215</v>
      </c>
      <c r="K32" s="56">
        <v>55</v>
      </c>
      <c r="L32" s="57">
        <v>16</v>
      </c>
    </row>
    <row r="33" spans="1:12">
      <c r="A33" s="38" t="s">
        <v>430</v>
      </c>
      <c r="B33" s="38" t="s">
        <v>409</v>
      </c>
      <c r="C33" s="33" t="s">
        <v>53</v>
      </c>
      <c r="D33" s="31" t="s">
        <v>675</v>
      </c>
      <c r="E33" s="31">
        <v>2645</v>
      </c>
      <c r="F33" s="32"/>
      <c r="G33" s="46">
        <f>Table1[[#This Row],[Listepris]]-(Table1[[#This Row],[Listepris]]*Forside!$B$25)</f>
        <v>2645</v>
      </c>
      <c r="H33" s="47">
        <f>Table1[[#This Row],[Listepris]]-(Table1[[#This Row],[Listepris]]*Forside!$B$26)</f>
        <v>2645</v>
      </c>
      <c r="I33" s="60" t="s">
        <v>292</v>
      </c>
      <c r="J33" s="55">
        <v>225</v>
      </c>
      <c r="K33" s="56">
        <v>55</v>
      </c>
      <c r="L33" s="57">
        <v>16</v>
      </c>
    </row>
    <row r="34" spans="1:12">
      <c r="A34" s="38" t="s">
        <v>431</v>
      </c>
      <c r="B34" s="38" t="s">
        <v>409</v>
      </c>
      <c r="C34" s="33" t="s">
        <v>54</v>
      </c>
      <c r="D34" s="31" t="s">
        <v>674</v>
      </c>
      <c r="E34" s="31">
        <v>2697</v>
      </c>
      <c r="F34" s="32"/>
      <c r="G34" s="46">
        <f>Table1[[#This Row],[Listepris]]-(Table1[[#This Row],[Listepris]]*Forside!$B$25)</f>
        <v>2697</v>
      </c>
      <c r="H34" s="47">
        <f>Table1[[#This Row],[Listepris]]-(Table1[[#This Row],[Listepris]]*Forside!$B$26)</f>
        <v>2697</v>
      </c>
      <c r="I34" s="60" t="s">
        <v>292</v>
      </c>
      <c r="J34" s="55">
        <v>205</v>
      </c>
      <c r="K34" s="56">
        <v>55</v>
      </c>
      <c r="L34" s="57">
        <v>17</v>
      </c>
    </row>
    <row r="35" spans="1:12">
      <c r="A35" s="38" t="s">
        <v>432</v>
      </c>
      <c r="B35" s="38" t="s">
        <v>409</v>
      </c>
      <c r="C35" s="33" t="s">
        <v>55</v>
      </c>
      <c r="D35" s="31" t="s">
        <v>682</v>
      </c>
      <c r="E35" s="31">
        <v>2736</v>
      </c>
      <c r="F35" s="32"/>
      <c r="G35" s="46">
        <f>Table1[[#This Row],[Listepris]]-(Table1[[#This Row],[Listepris]]*Forside!$B$25)</f>
        <v>2736</v>
      </c>
      <c r="H35" s="47">
        <f>Table1[[#This Row],[Listepris]]-(Table1[[#This Row],[Listepris]]*Forside!$B$26)</f>
        <v>2736</v>
      </c>
      <c r="I35" s="60" t="s">
        <v>292</v>
      </c>
      <c r="J35" s="55">
        <v>215</v>
      </c>
      <c r="K35" s="56">
        <v>55</v>
      </c>
      <c r="L35" s="57">
        <v>17</v>
      </c>
    </row>
    <row r="36" spans="1:12">
      <c r="A36" s="38" t="s">
        <v>433</v>
      </c>
      <c r="B36" s="38" t="s">
        <v>409</v>
      </c>
      <c r="C36" s="33" t="s">
        <v>56</v>
      </c>
      <c r="D36" s="31" t="s">
        <v>683</v>
      </c>
      <c r="E36" s="31">
        <v>2962</v>
      </c>
      <c r="F36" s="32"/>
      <c r="G36" s="46">
        <f>Table1[[#This Row],[Listepris]]-(Table1[[#This Row],[Listepris]]*Forside!$B$25)</f>
        <v>2962</v>
      </c>
      <c r="H36" s="47">
        <f>Table1[[#This Row],[Listepris]]-(Table1[[#This Row],[Listepris]]*Forside!$B$26)</f>
        <v>2962</v>
      </c>
      <c r="I36" s="60" t="s">
        <v>292</v>
      </c>
      <c r="J36" s="55">
        <v>225</v>
      </c>
      <c r="K36" s="56">
        <v>55</v>
      </c>
      <c r="L36" s="57">
        <v>17</v>
      </c>
    </row>
    <row r="37" spans="1:12">
      <c r="A37" s="38" t="s">
        <v>434</v>
      </c>
      <c r="B37" s="38" t="s">
        <v>409</v>
      </c>
      <c r="C37" s="33" t="s">
        <v>57</v>
      </c>
      <c r="D37" s="31" t="s">
        <v>684</v>
      </c>
      <c r="E37" s="31">
        <v>3153</v>
      </c>
      <c r="F37" s="32"/>
      <c r="G37" s="46">
        <f>Table1[[#This Row],[Listepris]]-(Table1[[#This Row],[Listepris]]*Forside!$B$25)</f>
        <v>3153</v>
      </c>
      <c r="H37" s="47">
        <f>Table1[[#This Row],[Listepris]]-(Table1[[#This Row],[Listepris]]*Forside!$B$26)</f>
        <v>3153</v>
      </c>
      <c r="I37" s="60" t="s">
        <v>292</v>
      </c>
      <c r="J37" s="55">
        <v>235</v>
      </c>
      <c r="K37" s="56">
        <v>55</v>
      </c>
      <c r="L37" s="57">
        <v>17</v>
      </c>
    </row>
    <row r="38" spans="1:12">
      <c r="A38" s="38" t="s">
        <v>435</v>
      </c>
      <c r="B38" s="38" t="s">
        <v>409</v>
      </c>
      <c r="C38" s="33" t="s">
        <v>306</v>
      </c>
      <c r="D38" s="31" t="s">
        <v>685</v>
      </c>
      <c r="E38" s="31">
        <v>3359</v>
      </c>
      <c r="F38" s="32"/>
      <c r="G38" s="46">
        <f>Table1[[#This Row],[Listepris]]-(Table1[[#This Row],[Listepris]]*Forside!$B$25)</f>
        <v>3359</v>
      </c>
      <c r="H38" s="47">
        <f>Table1[[#This Row],[Listepris]]-(Table1[[#This Row],[Listepris]]*Forside!$B$26)</f>
        <v>3359</v>
      </c>
      <c r="I38" s="60" t="s">
        <v>292</v>
      </c>
      <c r="J38" s="55">
        <v>245</v>
      </c>
      <c r="K38" s="56">
        <v>55</v>
      </c>
      <c r="L38" s="57">
        <v>17</v>
      </c>
    </row>
    <row r="39" spans="1:12" ht="9" customHeight="1">
      <c r="A39" s="38"/>
      <c r="B39" s="33"/>
      <c r="C39" s="33"/>
      <c r="D39" s="31"/>
      <c r="E39" s="31"/>
      <c r="F39" s="32"/>
      <c r="G39" s="46"/>
      <c r="H39" s="47"/>
      <c r="I39" s="60"/>
      <c r="J39" s="55"/>
      <c r="K39" s="56"/>
      <c r="L39" s="57"/>
    </row>
    <row r="40" spans="1:12">
      <c r="A40" s="38" t="s">
        <v>436</v>
      </c>
      <c r="B40" s="38" t="s">
        <v>409</v>
      </c>
      <c r="C40" s="33" t="s">
        <v>58</v>
      </c>
      <c r="D40" s="31" t="s">
        <v>673</v>
      </c>
      <c r="E40" s="31">
        <v>2396</v>
      </c>
      <c r="F40" s="32"/>
      <c r="G40" s="46">
        <f>Table1[[#This Row],[Listepris]]-(Table1[[#This Row],[Listepris]]*Forside!$B$25)</f>
        <v>2396</v>
      </c>
      <c r="H40" s="47">
        <f>Table1[[#This Row],[Listepris]]-(Table1[[#This Row],[Listepris]]*Forside!$B$26)</f>
        <v>2396</v>
      </c>
      <c r="I40" s="60" t="s">
        <v>292</v>
      </c>
      <c r="J40" s="55">
        <v>195</v>
      </c>
      <c r="K40" s="56">
        <v>50</v>
      </c>
      <c r="L40" s="57">
        <v>16</v>
      </c>
    </row>
    <row r="41" spans="1:12">
      <c r="A41" s="38" t="s">
        <v>437</v>
      </c>
      <c r="B41" s="38" t="s">
        <v>409</v>
      </c>
      <c r="C41" s="33" t="s">
        <v>59</v>
      </c>
      <c r="D41" s="31" t="s">
        <v>686</v>
      </c>
      <c r="E41" s="31">
        <v>2680</v>
      </c>
      <c r="F41" s="32"/>
      <c r="G41" s="46">
        <f>Table1[[#This Row],[Listepris]]-(Table1[[#This Row],[Listepris]]*Forside!$B$25)</f>
        <v>2680</v>
      </c>
      <c r="H41" s="47">
        <f>Table1[[#This Row],[Listepris]]-(Table1[[#This Row],[Listepris]]*Forside!$B$26)</f>
        <v>2680</v>
      </c>
      <c r="I41" s="60" t="s">
        <v>292</v>
      </c>
      <c r="J41" s="55">
        <v>205</v>
      </c>
      <c r="K41" s="56">
        <v>50</v>
      </c>
      <c r="L41" s="57">
        <v>17</v>
      </c>
    </row>
    <row r="42" spans="1:12">
      <c r="A42" s="38" t="s">
        <v>438</v>
      </c>
      <c r="B42" s="38" t="s">
        <v>409</v>
      </c>
      <c r="C42" s="33" t="s">
        <v>60</v>
      </c>
      <c r="D42" s="31" t="s">
        <v>674</v>
      </c>
      <c r="E42" s="31">
        <v>2871</v>
      </c>
      <c r="F42" s="32"/>
      <c r="G42" s="46">
        <f>Table1[[#This Row],[Listepris]]-(Table1[[#This Row],[Listepris]]*Forside!$B$25)</f>
        <v>2871</v>
      </c>
      <c r="H42" s="47">
        <f>Table1[[#This Row],[Listepris]]-(Table1[[#This Row],[Listepris]]*Forside!$B$26)</f>
        <v>2871</v>
      </c>
      <c r="I42" s="60" t="s">
        <v>292</v>
      </c>
      <c r="J42" s="55">
        <v>215</v>
      </c>
      <c r="K42" s="56">
        <v>50</v>
      </c>
      <c r="L42" s="57">
        <v>17</v>
      </c>
    </row>
    <row r="43" spans="1:12">
      <c r="A43" s="38" t="s">
        <v>439</v>
      </c>
      <c r="B43" s="38" t="s">
        <v>409</v>
      </c>
      <c r="C43" s="33" t="s">
        <v>61</v>
      </c>
      <c r="D43" s="31" t="s">
        <v>682</v>
      </c>
      <c r="E43" s="31">
        <v>2923</v>
      </c>
      <c r="F43" s="32"/>
      <c r="G43" s="46">
        <f>Table1[[#This Row],[Listepris]]-(Table1[[#This Row],[Listepris]]*Forside!$B$25)</f>
        <v>2923</v>
      </c>
      <c r="H43" s="47">
        <f>Table1[[#This Row],[Listepris]]-(Table1[[#This Row],[Listepris]]*Forside!$B$26)</f>
        <v>2923</v>
      </c>
      <c r="I43" s="60" t="s">
        <v>292</v>
      </c>
      <c r="J43" s="55">
        <v>225</v>
      </c>
      <c r="K43" s="56">
        <v>50</v>
      </c>
      <c r="L43" s="57">
        <v>17</v>
      </c>
    </row>
    <row r="44" spans="1:12">
      <c r="A44" s="38" t="s">
        <v>440</v>
      </c>
      <c r="B44" s="38" t="s">
        <v>409</v>
      </c>
      <c r="C44" s="33" t="s">
        <v>62</v>
      </c>
      <c r="D44" s="31" t="s">
        <v>687</v>
      </c>
      <c r="E44" s="31">
        <v>3232</v>
      </c>
      <c r="F44" s="32"/>
      <c r="G44" s="46">
        <f>Table1[[#This Row],[Listepris]]-(Table1[[#This Row],[Listepris]]*Forside!$B$25)</f>
        <v>3232</v>
      </c>
      <c r="H44" s="47">
        <f>Table1[[#This Row],[Listepris]]-(Table1[[#This Row],[Listepris]]*Forside!$B$26)</f>
        <v>3232</v>
      </c>
      <c r="I44" s="60" t="s">
        <v>292</v>
      </c>
      <c r="J44" s="55">
        <v>235</v>
      </c>
      <c r="K44" s="56">
        <v>50</v>
      </c>
      <c r="L44" s="57">
        <v>17</v>
      </c>
    </row>
    <row r="45" spans="1:12">
      <c r="A45" s="38" t="s">
        <v>441</v>
      </c>
      <c r="B45" s="38" t="s">
        <v>409</v>
      </c>
      <c r="C45" s="33" t="s">
        <v>63</v>
      </c>
      <c r="D45" s="31" t="s">
        <v>675</v>
      </c>
      <c r="E45" s="31">
        <v>3376</v>
      </c>
      <c r="F45" s="32"/>
      <c r="G45" s="46">
        <f>Table1[[#This Row],[Listepris]]-(Table1[[#This Row],[Listepris]]*Forside!$B$25)</f>
        <v>3376</v>
      </c>
      <c r="H45" s="47">
        <f>Table1[[#This Row],[Listepris]]-(Table1[[#This Row],[Listepris]]*Forside!$B$26)</f>
        <v>3376</v>
      </c>
      <c r="I45" s="60" t="s">
        <v>292</v>
      </c>
      <c r="J45" s="55">
        <v>225</v>
      </c>
      <c r="K45" s="56">
        <v>50</v>
      </c>
      <c r="L45" s="57">
        <v>18</v>
      </c>
    </row>
    <row r="46" spans="1:12">
      <c r="A46" s="38" t="s">
        <v>442</v>
      </c>
      <c r="B46" s="38" t="s">
        <v>409</v>
      </c>
      <c r="C46" s="33" t="s">
        <v>64</v>
      </c>
      <c r="D46" s="31" t="s">
        <v>688</v>
      </c>
      <c r="E46" s="31">
        <v>3671</v>
      </c>
      <c r="F46" s="32"/>
      <c r="G46" s="46">
        <f>Table1[[#This Row],[Listepris]]-(Table1[[#This Row],[Listepris]]*Forside!$B$25)</f>
        <v>3671</v>
      </c>
      <c r="H46" s="47">
        <f>Table1[[#This Row],[Listepris]]-(Table1[[#This Row],[Listepris]]*Forside!$B$26)</f>
        <v>3671</v>
      </c>
      <c r="I46" s="60" t="s">
        <v>292</v>
      </c>
      <c r="J46" s="55">
        <v>245</v>
      </c>
      <c r="K46" s="56">
        <v>50</v>
      </c>
      <c r="L46" s="57">
        <v>18</v>
      </c>
    </row>
    <row r="47" spans="1:12" ht="9" customHeight="1">
      <c r="A47" s="38"/>
      <c r="B47" s="33"/>
      <c r="C47" s="33"/>
      <c r="D47" s="31"/>
      <c r="E47" s="31"/>
      <c r="F47" s="32"/>
      <c r="G47" s="46"/>
      <c r="H47" s="47"/>
      <c r="I47" s="60"/>
      <c r="J47" s="55"/>
      <c r="K47" s="56"/>
      <c r="L47" s="57"/>
    </row>
    <row r="48" spans="1:12">
      <c r="A48" s="38" t="s">
        <v>443</v>
      </c>
      <c r="B48" s="38" t="s">
        <v>409</v>
      </c>
      <c r="C48" s="33" t="s">
        <v>66</v>
      </c>
      <c r="D48" s="31" t="s">
        <v>67</v>
      </c>
      <c r="E48" s="31">
        <v>2853</v>
      </c>
      <c r="F48" s="32"/>
      <c r="G48" s="46">
        <f>Table1[[#This Row],[Listepris]]-(Table1[[#This Row],[Listepris]]*Forside!$B$25)</f>
        <v>2853</v>
      </c>
      <c r="H48" s="47">
        <f>Table1[[#This Row],[Listepris]]-(Table1[[#This Row],[Listepris]]*Forside!$B$26)</f>
        <v>2853</v>
      </c>
      <c r="I48" s="60" t="s">
        <v>292</v>
      </c>
      <c r="J48" s="55">
        <v>215</v>
      </c>
      <c r="K48" s="56">
        <v>45</v>
      </c>
      <c r="L48" s="57">
        <v>17</v>
      </c>
    </row>
    <row r="49" spans="1:12">
      <c r="A49" s="38" t="s">
        <v>444</v>
      </c>
      <c r="B49" s="38" t="s">
        <v>409</v>
      </c>
      <c r="C49" s="33" t="s">
        <v>68</v>
      </c>
      <c r="D49" s="31" t="s">
        <v>69</v>
      </c>
      <c r="E49" s="31">
        <v>2878</v>
      </c>
      <c r="F49" s="32"/>
      <c r="G49" s="46">
        <f>Table1[[#This Row],[Listepris]]-(Table1[[#This Row],[Listepris]]*Forside!$B$25)</f>
        <v>2878</v>
      </c>
      <c r="H49" s="47">
        <f>Table1[[#This Row],[Listepris]]-(Table1[[#This Row],[Listepris]]*Forside!$B$26)</f>
        <v>2878</v>
      </c>
      <c r="I49" s="60" t="s">
        <v>292</v>
      </c>
      <c r="J49" s="55">
        <v>225</v>
      </c>
      <c r="K49" s="56">
        <v>45</v>
      </c>
      <c r="L49" s="57">
        <v>17</v>
      </c>
    </row>
    <row r="50" spans="1:12">
      <c r="A50" s="38" t="s">
        <v>445</v>
      </c>
      <c r="B50" s="38" t="s">
        <v>409</v>
      </c>
      <c r="C50" s="33" t="s">
        <v>70</v>
      </c>
      <c r="D50" s="31" t="s">
        <v>71</v>
      </c>
      <c r="E50" s="31">
        <v>3163</v>
      </c>
      <c r="F50" s="32"/>
      <c r="G50" s="46">
        <f>Table1[[#This Row],[Listepris]]-(Table1[[#This Row],[Listepris]]*Forside!$B$25)</f>
        <v>3163</v>
      </c>
      <c r="H50" s="47">
        <f>Table1[[#This Row],[Listepris]]-(Table1[[#This Row],[Listepris]]*Forside!$B$26)</f>
        <v>3163</v>
      </c>
      <c r="I50" s="60" t="s">
        <v>292</v>
      </c>
      <c r="J50" s="55">
        <v>235</v>
      </c>
      <c r="K50" s="56">
        <v>45</v>
      </c>
      <c r="L50" s="57">
        <v>17</v>
      </c>
    </row>
    <row r="51" spans="1:12">
      <c r="A51" s="38" t="s">
        <v>690</v>
      </c>
      <c r="B51" s="38" t="s">
        <v>409</v>
      </c>
      <c r="C51" s="33" t="s">
        <v>72</v>
      </c>
      <c r="D51" s="31" t="s">
        <v>73</v>
      </c>
      <c r="E51" s="31">
        <v>3245</v>
      </c>
      <c r="F51" s="32"/>
      <c r="G51" s="46">
        <f>Table1[[#This Row],[Listepris]]-(Table1[[#This Row],[Listepris]]*Forside!$B$25)</f>
        <v>3245</v>
      </c>
      <c r="H51" s="47">
        <f>Table1[[#This Row],[Listepris]]-(Table1[[#This Row],[Listepris]]*Forside!$B$26)</f>
        <v>3245</v>
      </c>
      <c r="I51" s="60" t="s">
        <v>692</v>
      </c>
      <c r="J51" s="55">
        <v>245</v>
      </c>
      <c r="K51" s="56">
        <v>45</v>
      </c>
      <c r="L51" s="57">
        <v>17</v>
      </c>
    </row>
    <row r="52" spans="1:12">
      <c r="A52" s="38" t="s">
        <v>446</v>
      </c>
      <c r="B52" s="38" t="s">
        <v>409</v>
      </c>
      <c r="C52" s="33" t="s">
        <v>74</v>
      </c>
      <c r="D52" s="31" t="s">
        <v>75</v>
      </c>
      <c r="E52" s="31">
        <v>3078</v>
      </c>
      <c r="F52" s="32"/>
      <c r="G52" s="46">
        <f>Table1[[#This Row],[Listepris]]-(Table1[[#This Row],[Listepris]]*Forside!$B$25)</f>
        <v>3078</v>
      </c>
      <c r="H52" s="47">
        <f>Table1[[#This Row],[Listepris]]-(Table1[[#This Row],[Listepris]]*Forside!$B$26)</f>
        <v>3078</v>
      </c>
      <c r="I52" s="60" t="s">
        <v>292</v>
      </c>
      <c r="J52" s="55">
        <v>225</v>
      </c>
      <c r="K52" s="56">
        <v>45</v>
      </c>
      <c r="L52" s="57">
        <v>18</v>
      </c>
    </row>
    <row r="53" spans="1:12">
      <c r="A53" s="38" t="s">
        <v>447</v>
      </c>
      <c r="B53" s="38" t="s">
        <v>409</v>
      </c>
      <c r="C53" s="33" t="s">
        <v>76</v>
      </c>
      <c r="D53" s="31" t="s">
        <v>77</v>
      </c>
      <c r="E53" s="31">
        <v>3262</v>
      </c>
      <c r="F53" s="32"/>
      <c r="G53" s="46">
        <f>Table1[[#This Row],[Listepris]]-(Table1[[#This Row],[Listepris]]*Forside!$B$25)</f>
        <v>3262</v>
      </c>
      <c r="H53" s="47">
        <f>Table1[[#This Row],[Listepris]]-(Table1[[#This Row],[Listepris]]*Forside!$B$26)</f>
        <v>3262</v>
      </c>
      <c r="I53" s="60" t="s">
        <v>292</v>
      </c>
      <c r="J53" s="55">
        <v>235</v>
      </c>
      <c r="K53" s="56">
        <v>45</v>
      </c>
      <c r="L53" s="57">
        <v>18</v>
      </c>
    </row>
    <row r="54" spans="1:12">
      <c r="A54" s="38" t="s">
        <v>448</v>
      </c>
      <c r="B54" s="38" t="s">
        <v>409</v>
      </c>
      <c r="C54" s="33" t="s">
        <v>78</v>
      </c>
      <c r="D54" s="31" t="s">
        <v>79</v>
      </c>
      <c r="E54" s="31">
        <v>3392</v>
      </c>
      <c r="F54" s="32"/>
      <c r="G54" s="46">
        <f>Table1[[#This Row],[Listepris]]-(Table1[[#This Row],[Listepris]]*Forside!$B$25)</f>
        <v>3392</v>
      </c>
      <c r="H54" s="47">
        <f>Table1[[#This Row],[Listepris]]-(Table1[[#This Row],[Listepris]]*Forside!$B$26)</f>
        <v>3392</v>
      </c>
      <c r="I54" s="60" t="s">
        <v>292</v>
      </c>
      <c r="J54" s="55">
        <v>245</v>
      </c>
      <c r="K54" s="56">
        <v>45</v>
      </c>
      <c r="L54" s="57">
        <v>18</v>
      </c>
    </row>
    <row r="55" spans="1:12">
      <c r="A55" s="38" t="s">
        <v>449</v>
      </c>
      <c r="B55" s="38" t="s">
        <v>409</v>
      </c>
      <c r="C55" s="33" t="s">
        <v>81</v>
      </c>
      <c r="D55" s="31" t="s">
        <v>82</v>
      </c>
      <c r="E55" s="31">
        <v>3677</v>
      </c>
      <c r="F55" s="32"/>
      <c r="G55" s="46">
        <f>Table1[[#This Row],[Listepris]]-(Table1[[#This Row],[Listepris]]*Forside!$B$25)</f>
        <v>3677</v>
      </c>
      <c r="H55" s="47">
        <f>Table1[[#This Row],[Listepris]]-(Table1[[#This Row],[Listepris]]*Forside!$B$26)</f>
        <v>3677</v>
      </c>
      <c r="I55" s="60" t="s">
        <v>292</v>
      </c>
      <c r="J55" s="55">
        <v>225</v>
      </c>
      <c r="K55" s="56">
        <v>45</v>
      </c>
      <c r="L55" s="57">
        <v>19</v>
      </c>
    </row>
    <row r="56" spans="1:12">
      <c r="A56" s="38" t="s">
        <v>450</v>
      </c>
      <c r="B56" s="38" t="s">
        <v>409</v>
      </c>
      <c r="C56" s="33" t="s">
        <v>83</v>
      </c>
      <c r="D56" s="31" t="s">
        <v>73</v>
      </c>
      <c r="E56" s="31">
        <v>3853</v>
      </c>
      <c r="F56" s="32"/>
      <c r="G56" s="46">
        <f>Table1[[#This Row],[Listepris]]-(Table1[[#This Row],[Listepris]]*Forside!$B$25)</f>
        <v>3853</v>
      </c>
      <c r="H56" s="47">
        <f>Table1[[#This Row],[Listepris]]-(Table1[[#This Row],[Listepris]]*Forside!$B$26)</f>
        <v>3853</v>
      </c>
      <c r="I56" s="60" t="s">
        <v>292</v>
      </c>
      <c r="J56" s="55">
        <v>235</v>
      </c>
      <c r="K56" s="56">
        <v>45</v>
      </c>
      <c r="L56" s="57">
        <v>19</v>
      </c>
    </row>
    <row r="57" spans="1:12">
      <c r="A57" s="38" t="s">
        <v>451</v>
      </c>
      <c r="B57" s="38" t="s">
        <v>409</v>
      </c>
      <c r="C57" s="33" t="s">
        <v>84</v>
      </c>
      <c r="D57" s="31" t="s">
        <v>85</v>
      </c>
      <c r="E57" s="31">
        <v>3925</v>
      </c>
      <c r="F57" s="32"/>
      <c r="G57" s="46">
        <f>Table1[[#This Row],[Listepris]]-(Table1[[#This Row],[Listepris]]*Forside!$B$25)</f>
        <v>3925</v>
      </c>
      <c r="H57" s="47">
        <f>Table1[[#This Row],[Listepris]]-(Table1[[#This Row],[Listepris]]*Forside!$B$26)</f>
        <v>3925</v>
      </c>
      <c r="I57" s="60" t="s">
        <v>292</v>
      </c>
      <c r="J57" s="55">
        <v>245</v>
      </c>
      <c r="K57" s="56">
        <v>45</v>
      </c>
      <c r="L57" s="57">
        <v>19</v>
      </c>
    </row>
    <row r="58" spans="1:12">
      <c r="A58" s="38" t="s">
        <v>452</v>
      </c>
      <c r="B58" s="38" t="s">
        <v>409</v>
      </c>
      <c r="C58" s="33" t="s">
        <v>86</v>
      </c>
      <c r="D58" s="31" t="s">
        <v>87</v>
      </c>
      <c r="E58" s="31">
        <v>4041</v>
      </c>
      <c r="F58" s="32"/>
      <c r="G58" s="46">
        <f>Table1[[#This Row],[Listepris]]-(Table1[[#This Row],[Listepris]]*Forside!$B$25)</f>
        <v>4041</v>
      </c>
      <c r="H58" s="47">
        <f>Table1[[#This Row],[Listepris]]-(Table1[[#This Row],[Listepris]]*Forside!$B$26)</f>
        <v>4041</v>
      </c>
      <c r="I58" s="60" t="s">
        <v>292</v>
      </c>
      <c r="J58" s="55">
        <v>255</v>
      </c>
      <c r="K58" s="56">
        <v>45</v>
      </c>
      <c r="L58" s="57">
        <v>19</v>
      </c>
    </row>
    <row r="59" spans="1:12" ht="9" customHeight="1">
      <c r="A59" s="38"/>
      <c r="B59" s="33"/>
      <c r="C59" s="33"/>
      <c r="D59" s="31"/>
      <c r="E59" s="31"/>
      <c r="F59" s="32"/>
      <c r="G59" s="46"/>
      <c r="H59" s="47"/>
      <c r="I59" s="60"/>
      <c r="J59" s="55"/>
      <c r="K59" s="56"/>
      <c r="L59" s="57"/>
    </row>
    <row r="60" spans="1:12">
      <c r="A60" s="38" t="s">
        <v>453</v>
      </c>
      <c r="B60" s="38" t="s">
        <v>409</v>
      </c>
      <c r="C60" s="33" t="s">
        <v>90</v>
      </c>
      <c r="D60" s="31" t="s">
        <v>91</v>
      </c>
      <c r="E60" s="31">
        <v>3278</v>
      </c>
      <c r="F60" s="32"/>
      <c r="G60" s="46">
        <f>Table1[[#This Row],[Listepris]]-(Table1[[#This Row],[Listepris]]*Forside!$B$25)</f>
        <v>3278</v>
      </c>
      <c r="H60" s="47">
        <f>Table1[[#This Row],[Listepris]]-(Table1[[#This Row],[Listepris]]*Forside!$B$26)</f>
        <v>3278</v>
      </c>
      <c r="I60" s="60" t="s">
        <v>292</v>
      </c>
      <c r="J60" s="55">
        <v>225</v>
      </c>
      <c r="K60" s="56">
        <v>40</v>
      </c>
      <c r="L60" s="57">
        <v>18</v>
      </c>
    </row>
    <row r="61" spans="1:12">
      <c r="A61" s="38" t="s">
        <v>454</v>
      </c>
      <c r="B61" s="38" t="s">
        <v>409</v>
      </c>
      <c r="C61" s="33" t="s">
        <v>92</v>
      </c>
      <c r="D61" s="31" t="s">
        <v>75</v>
      </c>
      <c r="E61" s="31">
        <v>3378</v>
      </c>
      <c r="F61" s="32"/>
      <c r="G61" s="46">
        <f>Table1[[#This Row],[Listepris]]-(Table1[[#This Row],[Listepris]]*Forside!$B$25)</f>
        <v>3378</v>
      </c>
      <c r="H61" s="47">
        <f>Table1[[#This Row],[Listepris]]-(Table1[[#This Row],[Listepris]]*Forside!$B$26)</f>
        <v>3378</v>
      </c>
      <c r="I61" s="60" t="s">
        <v>292</v>
      </c>
      <c r="J61" s="55">
        <v>235</v>
      </c>
      <c r="K61" s="56">
        <v>40</v>
      </c>
      <c r="L61" s="57">
        <v>18</v>
      </c>
    </row>
    <row r="62" spans="1:12">
      <c r="A62" s="38" t="s">
        <v>455</v>
      </c>
      <c r="B62" s="38" t="s">
        <v>409</v>
      </c>
      <c r="C62" s="33" t="s">
        <v>93</v>
      </c>
      <c r="D62" s="31" t="s">
        <v>71</v>
      </c>
      <c r="E62" s="31">
        <v>3433</v>
      </c>
      <c r="F62" s="32"/>
      <c r="G62" s="46">
        <f>Table1[[#This Row],[Listepris]]-(Table1[[#This Row],[Listepris]]*Forside!$B$25)</f>
        <v>3433</v>
      </c>
      <c r="H62" s="47">
        <f>Table1[[#This Row],[Listepris]]-(Table1[[#This Row],[Listepris]]*Forside!$B$26)</f>
        <v>3433</v>
      </c>
      <c r="I62" s="60" t="s">
        <v>292</v>
      </c>
      <c r="J62" s="55">
        <v>245</v>
      </c>
      <c r="K62" s="56">
        <v>40</v>
      </c>
      <c r="L62" s="57">
        <v>18</v>
      </c>
    </row>
    <row r="63" spans="1:12">
      <c r="A63" s="38" t="s">
        <v>456</v>
      </c>
      <c r="B63" s="38" t="s">
        <v>409</v>
      </c>
      <c r="C63" s="33" t="s">
        <v>94</v>
      </c>
      <c r="D63" s="31" t="s">
        <v>80</v>
      </c>
      <c r="E63" s="31">
        <v>3628</v>
      </c>
      <c r="F63" s="32"/>
      <c r="G63" s="46">
        <f>Table1[[#This Row],[Listepris]]-(Table1[[#This Row],[Listepris]]*Forside!$B$25)</f>
        <v>3628</v>
      </c>
      <c r="H63" s="47">
        <f>Table1[[#This Row],[Listepris]]-(Table1[[#This Row],[Listepris]]*Forside!$B$26)</f>
        <v>3628</v>
      </c>
      <c r="I63" s="60" t="s">
        <v>292</v>
      </c>
      <c r="J63" s="55">
        <v>275</v>
      </c>
      <c r="K63" s="56">
        <v>40</v>
      </c>
      <c r="L63" s="57">
        <v>18</v>
      </c>
    </row>
    <row r="64" spans="1:12">
      <c r="A64" s="38" t="s">
        <v>457</v>
      </c>
      <c r="B64" s="38" t="s">
        <v>409</v>
      </c>
      <c r="C64" s="33" t="s">
        <v>95</v>
      </c>
      <c r="D64" s="31" t="s">
        <v>96</v>
      </c>
      <c r="E64" s="31">
        <v>3949</v>
      </c>
      <c r="F64" s="32"/>
      <c r="G64" s="46">
        <f>Table1[[#This Row],[Listepris]]-(Table1[[#This Row],[Listepris]]*Forside!$B$25)</f>
        <v>3949</v>
      </c>
      <c r="H64" s="47">
        <f>Table1[[#This Row],[Listepris]]-(Table1[[#This Row],[Listepris]]*Forside!$B$26)</f>
        <v>3949</v>
      </c>
      <c r="I64" s="60" t="s">
        <v>292</v>
      </c>
      <c r="J64" s="55">
        <v>225</v>
      </c>
      <c r="K64" s="56">
        <v>40</v>
      </c>
      <c r="L64" s="57">
        <v>19</v>
      </c>
    </row>
    <row r="65" spans="1:12">
      <c r="A65" s="38" t="s">
        <v>458</v>
      </c>
      <c r="B65" s="38" t="s">
        <v>409</v>
      </c>
      <c r="C65" s="33" t="s">
        <v>97</v>
      </c>
      <c r="D65" s="31" t="s">
        <v>82</v>
      </c>
      <c r="E65" s="31">
        <v>4004</v>
      </c>
      <c r="F65" s="32"/>
      <c r="G65" s="46">
        <f>Table1[[#This Row],[Listepris]]-(Table1[[#This Row],[Listepris]]*Forside!$B$25)</f>
        <v>4004</v>
      </c>
      <c r="H65" s="47">
        <f>Table1[[#This Row],[Listepris]]-(Table1[[#This Row],[Listepris]]*Forside!$B$26)</f>
        <v>4004</v>
      </c>
      <c r="I65" s="60" t="s">
        <v>292</v>
      </c>
      <c r="J65" s="55">
        <v>235</v>
      </c>
      <c r="K65" s="56">
        <v>40</v>
      </c>
      <c r="L65" s="57">
        <v>19</v>
      </c>
    </row>
    <row r="66" spans="1:12">
      <c r="A66" s="38" t="s">
        <v>459</v>
      </c>
      <c r="B66" s="38" t="s">
        <v>409</v>
      </c>
      <c r="C66" s="33" t="s">
        <v>98</v>
      </c>
      <c r="D66" s="31" t="s">
        <v>77</v>
      </c>
      <c r="E66" s="31">
        <v>4091</v>
      </c>
      <c r="F66" s="32"/>
      <c r="G66" s="46">
        <f>Table1[[#This Row],[Listepris]]-(Table1[[#This Row],[Listepris]]*Forside!$B$25)</f>
        <v>4091</v>
      </c>
      <c r="H66" s="47">
        <f>Table1[[#This Row],[Listepris]]-(Table1[[#This Row],[Listepris]]*Forside!$B$26)</f>
        <v>4091</v>
      </c>
      <c r="I66" s="60" t="s">
        <v>292</v>
      </c>
      <c r="J66" s="55">
        <v>245</v>
      </c>
      <c r="K66" s="56">
        <v>40</v>
      </c>
      <c r="L66" s="57">
        <v>19</v>
      </c>
    </row>
    <row r="67" spans="1:12">
      <c r="A67" s="38" t="s">
        <v>460</v>
      </c>
      <c r="B67" s="38" t="s">
        <v>409</v>
      </c>
      <c r="C67" s="33" t="s">
        <v>99</v>
      </c>
      <c r="D67" s="31" t="s">
        <v>79</v>
      </c>
      <c r="E67" s="31">
        <v>4218</v>
      </c>
      <c r="F67" s="32"/>
      <c r="G67" s="46">
        <f>Table1[[#This Row],[Listepris]]-(Table1[[#This Row],[Listepris]]*Forside!$B$25)</f>
        <v>4218</v>
      </c>
      <c r="H67" s="47">
        <f>Table1[[#This Row],[Listepris]]-(Table1[[#This Row],[Listepris]]*Forside!$B$26)</f>
        <v>4218</v>
      </c>
      <c r="I67" s="60" t="s">
        <v>292</v>
      </c>
      <c r="J67" s="55">
        <v>255</v>
      </c>
      <c r="K67" s="56">
        <v>40</v>
      </c>
      <c r="L67" s="57">
        <v>19</v>
      </c>
    </row>
    <row r="68" spans="1:12">
      <c r="A68" s="38" t="s">
        <v>461</v>
      </c>
      <c r="B68" s="38" t="s">
        <v>409</v>
      </c>
      <c r="C68" s="33" t="s">
        <v>100</v>
      </c>
      <c r="D68" s="31" t="s">
        <v>73</v>
      </c>
      <c r="E68" s="31">
        <v>4815</v>
      </c>
      <c r="F68" s="32"/>
      <c r="G68" s="46">
        <f>Table1[[#This Row],[Listepris]]-(Table1[[#This Row],[Listepris]]*Forside!$B$25)</f>
        <v>4815</v>
      </c>
      <c r="H68" s="47">
        <f>Table1[[#This Row],[Listepris]]-(Table1[[#This Row],[Listepris]]*Forside!$B$26)</f>
        <v>4815</v>
      </c>
      <c r="I68" s="60" t="s">
        <v>292</v>
      </c>
      <c r="J68" s="55">
        <v>245</v>
      </c>
      <c r="K68" s="56">
        <v>40</v>
      </c>
      <c r="L68" s="57">
        <v>20</v>
      </c>
    </row>
    <row r="69" spans="1:12" ht="9" customHeight="1">
      <c r="A69" s="38"/>
      <c r="B69" s="33"/>
      <c r="C69" s="33"/>
      <c r="D69" s="31"/>
      <c r="E69" s="31"/>
      <c r="F69" s="32"/>
      <c r="G69" s="46"/>
      <c r="H69" s="47"/>
      <c r="I69" s="60"/>
      <c r="J69" s="55"/>
      <c r="K69" s="56"/>
      <c r="L69" s="57"/>
    </row>
    <row r="70" spans="1:12">
      <c r="A70" s="38" t="s">
        <v>462</v>
      </c>
      <c r="B70" s="38" t="s">
        <v>409</v>
      </c>
      <c r="C70" s="33" t="s">
        <v>102</v>
      </c>
      <c r="D70" s="31" t="s">
        <v>82</v>
      </c>
      <c r="E70" s="31">
        <v>4559</v>
      </c>
      <c r="F70" s="32"/>
      <c r="G70" s="46">
        <f>Table1[[#This Row],[Listepris]]-(Table1[[#This Row],[Listepris]]*Forside!$B$25)</f>
        <v>4559</v>
      </c>
      <c r="H70" s="47">
        <f>Table1[[#This Row],[Listepris]]-(Table1[[#This Row],[Listepris]]*Forside!$B$26)</f>
        <v>4559</v>
      </c>
      <c r="I70" s="60" t="s">
        <v>292</v>
      </c>
      <c r="J70" s="55">
        <v>255</v>
      </c>
      <c r="K70" s="56">
        <v>35</v>
      </c>
      <c r="L70" s="57">
        <v>19</v>
      </c>
    </row>
    <row r="71" spans="1:12">
      <c r="A71" s="38" t="s">
        <v>463</v>
      </c>
      <c r="B71" s="38" t="s">
        <v>409</v>
      </c>
      <c r="C71" s="33" t="s">
        <v>103</v>
      </c>
      <c r="D71" s="31" t="s">
        <v>79</v>
      </c>
      <c r="E71" s="31">
        <v>4845</v>
      </c>
      <c r="F71" s="32"/>
      <c r="G71" s="46">
        <f>Table1[[#This Row],[Listepris]]-(Table1[[#This Row],[Listepris]]*Forside!$B$25)</f>
        <v>4845</v>
      </c>
      <c r="H71" s="47">
        <f>Table1[[#This Row],[Listepris]]-(Table1[[#This Row],[Listepris]]*Forside!$B$26)</f>
        <v>4845</v>
      </c>
      <c r="I71" s="60" t="s">
        <v>292</v>
      </c>
      <c r="J71" s="55">
        <v>275</v>
      </c>
      <c r="K71" s="56">
        <v>35</v>
      </c>
      <c r="L71" s="57">
        <v>19</v>
      </c>
    </row>
    <row r="72" spans="1:12">
      <c r="A72" s="38"/>
      <c r="B72" s="33"/>
      <c r="C72" s="33"/>
      <c r="D72" s="31"/>
      <c r="E72" s="31"/>
      <c r="F72" s="32"/>
      <c r="G72" s="46"/>
      <c r="H72" s="47"/>
      <c r="I72" s="60"/>
      <c r="J72" s="55"/>
      <c r="K72" s="56"/>
      <c r="L72" s="57"/>
    </row>
    <row r="73" spans="1:12">
      <c r="A73" s="38"/>
      <c r="B73" s="33"/>
      <c r="C73" s="33"/>
      <c r="D73" s="31"/>
      <c r="E73" s="31"/>
      <c r="F73" s="32"/>
      <c r="G73" s="46"/>
      <c r="H73" s="47"/>
      <c r="I73" s="60"/>
      <c r="J73" s="55"/>
      <c r="K73" s="56"/>
      <c r="L73" s="57"/>
    </row>
    <row r="74" spans="1:12">
      <c r="A74" s="38" t="s">
        <v>307</v>
      </c>
      <c r="B74" s="38" t="s">
        <v>691</v>
      </c>
      <c r="C74" s="33" t="s">
        <v>33</v>
      </c>
      <c r="D74" s="31" t="s">
        <v>109</v>
      </c>
      <c r="E74" s="31">
        <v>1448</v>
      </c>
      <c r="F74" s="32"/>
      <c r="G74" s="46">
        <f>Table1[[#This Row],[Listepris]]-(Table1[[#This Row],[Listepris]]*Forside!$B$25)</f>
        <v>1448</v>
      </c>
      <c r="H74" s="47">
        <f>Table1[[#This Row],[Listepris]]-(Table1[[#This Row],[Listepris]]*Forside!$B$26)</f>
        <v>1448</v>
      </c>
      <c r="I74" s="60" t="s">
        <v>570</v>
      </c>
      <c r="J74" s="55">
        <v>175</v>
      </c>
      <c r="K74" s="56">
        <v>65</v>
      </c>
      <c r="L74" s="57">
        <v>14</v>
      </c>
    </row>
    <row r="75" spans="1:12">
      <c r="A75" s="38" t="s">
        <v>308</v>
      </c>
      <c r="B75" s="38" t="s">
        <v>691</v>
      </c>
      <c r="C75" s="33" t="s">
        <v>35</v>
      </c>
      <c r="D75" s="31" t="s">
        <v>110</v>
      </c>
      <c r="E75" s="31">
        <v>1539</v>
      </c>
      <c r="F75" s="32"/>
      <c r="G75" s="46">
        <f>Table1[[#This Row],[Listepris]]-(Table1[[#This Row],[Listepris]]*Forside!$B$25)</f>
        <v>1539</v>
      </c>
      <c r="H75" s="47">
        <f>Table1[[#This Row],[Listepris]]-(Table1[[#This Row],[Listepris]]*Forside!$B$26)</f>
        <v>1539</v>
      </c>
      <c r="I75" s="60" t="s">
        <v>570</v>
      </c>
      <c r="J75" s="55">
        <v>175</v>
      </c>
      <c r="K75" s="56">
        <v>65</v>
      </c>
      <c r="L75" s="57">
        <v>15</v>
      </c>
    </row>
    <row r="76" spans="1:12">
      <c r="A76" s="38" t="s">
        <v>309</v>
      </c>
      <c r="B76" s="38" t="s">
        <v>691</v>
      </c>
      <c r="C76" s="33" t="s">
        <v>36</v>
      </c>
      <c r="D76" s="31" t="s">
        <v>91</v>
      </c>
      <c r="E76" s="31">
        <v>1608</v>
      </c>
      <c r="F76" s="32"/>
      <c r="G76" s="46">
        <f>Table1[[#This Row],[Listepris]]-(Table1[[#This Row],[Listepris]]*Forside!$B$25)</f>
        <v>1608</v>
      </c>
      <c r="H76" s="47">
        <f>Table1[[#This Row],[Listepris]]-(Table1[[#This Row],[Listepris]]*Forside!$B$26)</f>
        <v>1608</v>
      </c>
      <c r="I76" s="60" t="s">
        <v>570</v>
      </c>
      <c r="J76" s="55">
        <v>185</v>
      </c>
      <c r="K76" s="56">
        <v>65</v>
      </c>
      <c r="L76" s="57">
        <v>15</v>
      </c>
    </row>
    <row r="77" spans="1:12">
      <c r="A77" s="38" t="s">
        <v>310</v>
      </c>
      <c r="B77" s="38" t="s">
        <v>691</v>
      </c>
      <c r="C77" s="33" t="s">
        <v>38</v>
      </c>
      <c r="D77" s="31" t="s">
        <v>75</v>
      </c>
      <c r="E77" s="31">
        <v>1789</v>
      </c>
      <c r="F77" s="32"/>
      <c r="G77" s="46">
        <f>Table1[[#This Row],[Listepris]]-(Table1[[#This Row],[Listepris]]*Forside!$B$25)</f>
        <v>1789</v>
      </c>
      <c r="H77" s="47">
        <f>Table1[[#This Row],[Listepris]]-(Table1[[#This Row],[Listepris]]*Forside!$B$26)</f>
        <v>1789</v>
      </c>
      <c r="I77" s="60" t="s">
        <v>570</v>
      </c>
      <c r="J77" s="55">
        <v>195</v>
      </c>
      <c r="K77" s="56">
        <v>65</v>
      </c>
      <c r="L77" s="57">
        <v>15</v>
      </c>
    </row>
    <row r="78" spans="1:12">
      <c r="A78" s="38" t="s">
        <v>311</v>
      </c>
      <c r="B78" s="38" t="s">
        <v>691</v>
      </c>
      <c r="C78" s="33" t="s">
        <v>41</v>
      </c>
      <c r="D78" s="31" t="s">
        <v>75</v>
      </c>
      <c r="E78" s="31">
        <v>2430</v>
      </c>
      <c r="F78" s="32"/>
      <c r="G78" s="46">
        <f>Table1[[#This Row],[Listepris]]-(Table1[[#This Row],[Listepris]]*Forside!$B$25)</f>
        <v>2430</v>
      </c>
      <c r="H78" s="47">
        <f>Table1[[#This Row],[Listepris]]-(Table1[[#This Row],[Listepris]]*Forside!$B$26)</f>
        <v>2430</v>
      </c>
      <c r="I78" s="60" t="s">
        <v>570</v>
      </c>
      <c r="J78" s="55">
        <v>205</v>
      </c>
      <c r="K78" s="56">
        <v>65</v>
      </c>
      <c r="L78" s="57">
        <v>16</v>
      </c>
    </row>
    <row r="79" spans="1:12">
      <c r="A79" s="38" t="s">
        <v>465</v>
      </c>
      <c r="B79" s="38" t="s">
        <v>691</v>
      </c>
      <c r="C79" s="33" t="s">
        <v>418</v>
      </c>
      <c r="D79" s="31" t="s">
        <v>111</v>
      </c>
      <c r="E79" s="31">
        <v>2571</v>
      </c>
      <c r="F79" s="32"/>
      <c r="G79" s="46">
        <f>Table1[[#This Row],[Listepris]]-(Table1[[#This Row],[Listepris]]*Forside!$B$25)</f>
        <v>2571</v>
      </c>
      <c r="H79" s="47">
        <f>Table1[[#This Row],[Listepris]]-(Table1[[#This Row],[Listepris]]*Forside!$B$26)</f>
        <v>2571</v>
      </c>
      <c r="I79" s="60" t="s">
        <v>570</v>
      </c>
      <c r="J79" s="55">
        <v>175</v>
      </c>
      <c r="K79" s="56">
        <v>65</v>
      </c>
      <c r="L79" s="57">
        <v>17</v>
      </c>
    </row>
    <row r="80" spans="1:12" ht="9" customHeight="1">
      <c r="A80" s="38"/>
      <c r="B80" s="33"/>
      <c r="C80" s="33"/>
      <c r="D80" s="31"/>
      <c r="E80" s="31"/>
      <c r="F80" s="32"/>
      <c r="G80" s="46"/>
      <c r="H80" s="47"/>
      <c r="I80" s="60"/>
      <c r="J80" s="55"/>
      <c r="K80" s="56"/>
      <c r="L80" s="57"/>
    </row>
    <row r="81" spans="1:12">
      <c r="A81" s="38" t="s">
        <v>312</v>
      </c>
      <c r="B81" s="38" t="s">
        <v>691</v>
      </c>
      <c r="C81" s="33" t="s">
        <v>43</v>
      </c>
      <c r="D81" s="31" t="s">
        <v>110</v>
      </c>
      <c r="E81" s="31">
        <v>1576</v>
      </c>
      <c r="F81" s="32"/>
      <c r="G81" s="46">
        <f>Table1[[#This Row],[Listepris]]-(Table1[[#This Row],[Listepris]]*Forside!$B$25)</f>
        <v>1576</v>
      </c>
      <c r="H81" s="47">
        <f>Table1[[#This Row],[Listepris]]-(Table1[[#This Row],[Listepris]]*Forside!$B$26)</f>
        <v>1576</v>
      </c>
      <c r="I81" s="60" t="s">
        <v>570</v>
      </c>
      <c r="J81" s="55">
        <v>185</v>
      </c>
      <c r="K81" s="56">
        <v>60</v>
      </c>
      <c r="L81" s="57">
        <v>15</v>
      </c>
    </row>
    <row r="82" spans="1:12">
      <c r="A82" s="38" t="s">
        <v>313</v>
      </c>
      <c r="B82" s="38" t="s">
        <v>691</v>
      </c>
      <c r="C82" s="33" t="s">
        <v>47</v>
      </c>
      <c r="D82" s="31" t="s">
        <v>82</v>
      </c>
      <c r="E82" s="31">
        <v>2313</v>
      </c>
      <c r="F82" s="32"/>
      <c r="G82" s="46">
        <f>Table1[[#This Row],[Listepris]]-(Table1[[#This Row],[Listepris]]*Forside!$B$25)</f>
        <v>2313</v>
      </c>
      <c r="H82" s="47">
        <f>Table1[[#This Row],[Listepris]]-(Table1[[#This Row],[Listepris]]*Forside!$B$26)</f>
        <v>2313</v>
      </c>
      <c r="I82" s="60" t="s">
        <v>570</v>
      </c>
      <c r="J82" s="55">
        <v>205</v>
      </c>
      <c r="K82" s="56">
        <v>60</v>
      </c>
      <c r="L82" s="57">
        <v>16</v>
      </c>
    </row>
    <row r="83" spans="1:12">
      <c r="A83" s="38" t="s">
        <v>314</v>
      </c>
      <c r="B83" s="38" t="s">
        <v>691</v>
      </c>
      <c r="C83" s="33" t="s">
        <v>48</v>
      </c>
      <c r="D83" s="31" t="s">
        <v>73</v>
      </c>
      <c r="E83" s="31">
        <v>2788</v>
      </c>
      <c r="F83" s="32"/>
      <c r="G83" s="46">
        <f>Table1[[#This Row],[Listepris]]-(Table1[[#This Row],[Listepris]]*Forside!$B$25)</f>
        <v>2788</v>
      </c>
      <c r="H83" s="47">
        <f>Table1[[#This Row],[Listepris]]-(Table1[[#This Row],[Listepris]]*Forside!$B$26)</f>
        <v>2788</v>
      </c>
      <c r="I83" s="60" t="s">
        <v>570</v>
      </c>
      <c r="J83" s="55">
        <v>215</v>
      </c>
      <c r="K83" s="56">
        <v>60</v>
      </c>
      <c r="L83" s="57">
        <v>16</v>
      </c>
    </row>
    <row r="84" spans="1:12" ht="9" customHeight="1">
      <c r="A84" s="38"/>
      <c r="B84" s="33"/>
      <c r="C84" s="33"/>
      <c r="D84" s="31"/>
      <c r="E84" s="31"/>
      <c r="F84" s="32"/>
      <c r="G84" s="46"/>
      <c r="H84" s="47"/>
      <c r="I84" s="60"/>
      <c r="J84" s="55"/>
      <c r="K84" s="56"/>
      <c r="L84" s="57"/>
    </row>
    <row r="85" spans="1:12">
      <c r="A85" s="38" t="s">
        <v>315</v>
      </c>
      <c r="B85" s="38" t="s">
        <v>691</v>
      </c>
      <c r="C85" s="33" t="s">
        <v>50</v>
      </c>
      <c r="D85" s="31" t="s">
        <v>67</v>
      </c>
      <c r="E85" s="31">
        <v>2335</v>
      </c>
      <c r="F85" s="32"/>
      <c r="G85" s="46">
        <f>Table1[[#This Row],[Listepris]]-(Table1[[#This Row],[Listepris]]*Forside!$B$25)</f>
        <v>2335</v>
      </c>
      <c r="H85" s="47">
        <f>Table1[[#This Row],[Listepris]]-(Table1[[#This Row],[Listepris]]*Forside!$B$26)</f>
        <v>2335</v>
      </c>
      <c r="I85" s="60" t="s">
        <v>570</v>
      </c>
      <c r="J85" s="55">
        <v>195</v>
      </c>
      <c r="K85" s="56">
        <v>55</v>
      </c>
      <c r="L85" s="57">
        <v>16</v>
      </c>
    </row>
    <row r="86" spans="1:12">
      <c r="A86" s="38" t="s">
        <v>316</v>
      </c>
      <c r="B86" s="38" t="s">
        <v>691</v>
      </c>
      <c r="C86" s="33" t="s">
        <v>51</v>
      </c>
      <c r="D86" s="31" t="s">
        <v>69</v>
      </c>
      <c r="E86" s="31">
        <v>2351</v>
      </c>
      <c r="F86" s="32"/>
      <c r="G86" s="46">
        <f>Table1[[#This Row],[Listepris]]-(Table1[[#This Row],[Listepris]]*Forside!$B$25)</f>
        <v>2351</v>
      </c>
      <c r="H86" s="47">
        <f>Table1[[#This Row],[Listepris]]-(Table1[[#This Row],[Listepris]]*Forside!$B$26)</f>
        <v>2351</v>
      </c>
      <c r="I86" s="60" t="s">
        <v>570</v>
      </c>
      <c r="J86" s="55">
        <v>205</v>
      </c>
      <c r="K86" s="56">
        <v>55</v>
      </c>
      <c r="L86" s="57">
        <v>16</v>
      </c>
    </row>
    <row r="87" spans="1:12">
      <c r="A87" s="38" t="s">
        <v>317</v>
      </c>
      <c r="B87" s="38" t="s">
        <v>691</v>
      </c>
      <c r="C87" s="33" t="s">
        <v>52</v>
      </c>
      <c r="D87" s="31" t="s">
        <v>71</v>
      </c>
      <c r="E87" s="31">
        <v>2666</v>
      </c>
      <c r="F87" s="32"/>
      <c r="G87" s="46">
        <f>Table1[[#This Row],[Listepris]]-(Table1[[#This Row],[Listepris]]*Forside!$B$25)</f>
        <v>2666</v>
      </c>
      <c r="H87" s="47">
        <f>Table1[[#This Row],[Listepris]]-(Table1[[#This Row],[Listepris]]*Forside!$B$26)</f>
        <v>2666</v>
      </c>
      <c r="I87" s="60" t="s">
        <v>570</v>
      </c>
      <c r="J87" s="55">
        <v>215</v>
      </c>
      <c r="K87" s="56">
        <v>55</v>
      </c>
      <c r="L87" s="57">
        <v>16</v>
      </c>
    </row>
    <row r="88" spans="1:12">
      <c r="A88" s="38" t="s">
        <v>318</v>
      </c>
      <c r="B88" s="38" t="s">
        <v>691</v>
      </c>
      <c r="C88" s="33" t="s">
        <v>53</v>
      </c>
      <c r="D88" s="31" t="s">
        <v>73</v>
      </c>
      <c r="E88" s="31">
        <v>2862</v>
      </c>
      <c r="F88" s="32"/>
      <c r="G88" s="46">
        <f>Table1[[#This Row],[Listepris]]-(Table1[[#This Row],[Listepris]]*Forside!$B$25)</f>
        <v>2862</v>
      </c>
      <c r="H88" s="47">
        <f>Table1[[#This Row],[Listepris]]-(Table1[[#This Row],[Listepris]]*Forside!$B$26)</f>
        <v>2862</v>
      </c>
      <c r="I88" s="60" t="s">
        <v>570</v>
      </c>
      <c r="J88" s="55">
        <v>225</v>
      </c>
      <c r="K88" s="56">
        <v>55</v>
      </c>
      <c r="L88" s="57">
        <v>16</v>
      </c>
    </row>
    <row r="89" spans="1:12">
      <c r="A89" s="38" t="s">
        <v>319</v>
      </c>
      <c r="B89" s="38" t="s">
        <v>691</v>
      </c>
      <c r="C89" s="33" t="s">
        <v>54</v>
      </c>
      <c r="D89" s="31" t="s">
        <v>75</v>
      </c>
      <c r="E89" s="31">
        <v>2988</v>
      </c>
      <c r="F89" s="32"/>
      <c r="G89" s="46">
        <f>Table1[[#This Row],[Listepris]]-(Table1[[#This Row],[Listepris]]*Forside!$B$25)</f>
        <v>2988</v>
      </c>
      <c r="H89" s="47">
        <f>Table1[[#This Row],[Listepris]]-(Table1[[#This Row],[Listepris]]*Forside!$B$26)</f>
        <v>2988</v>
      </c>
      <c r="I89" s="60" t="s">
        <v>570</v>
      </c>
      <c r="J89" s="55">
        <v>205</v>
      </c>
      <c r="K89" s="56">
        <v>55</v>
      </c>
      <c r="L89" s="57">
        <v>17</v>
      </c>
    </row>
    <row r="90" spans="1:12">
      <c r="A90" s="38" t="s">
        <v>320</v>
      </c>
      <c r="B90" s="38" t="s">
        <v>691</v>
      </c>
      <c r="C90" s="33" t="s">
        <v>55</v>
      </c>
      <c r="D90" s="31" t="s">
        <v>77</v>
      </c>
      <c r="E90" s="31">
        <v>3049</v>
      </c>
      <c r="F90" s="32"/>
      <c r="G90" s="46">
        <f>Table1[[#This Row],[Listepris]]-(Table1[[#This Row],[Listepris]]*Forside!$B$25)</f>
        <v>3049</v>
      </c>
      <c r="H90" s="47">
        <f>Table1[[#This Row],[Listepris]]-(Table1[[#This Row],[Listepris]]*Forside!$B$26)</f>
        <v>3049</v>
      </c>
      <c r="I90" s="60" t="s">
        <v>570</v>
      </c>
      <c r="J90" s="55">
        <v>215</v>
      </c>
      <c r="K90" s="56">
        <v>55</v>
      </c>
      <c r="L90" s="57">
        <v>17</v>
      </c>
    </row>
    <row r="91" spans="1:12">
      <c r="A91" s="38" t="s">
        <v>321</v>
      </c>
      <c r="B91" s="38" t="s">
        <v>691</v>
      </c>
      <c r="C91" s="33" t="s">
        <v>56</v>
      </c>
      <c r="D91" s="31" t="s">
        <v>107</v>
      </c>
      <c r="E91" s="31">
        <v>3238</v>
      </c>
      <c r="F91" s="32"/>
      <c r="G91" s="46">
        <f>Table1[[#This Row],[Listepris]]-(Table1[[#This Row],[Listepris]]*Forside!$B$25)</f>
        <v>3238</v>
      </c>
      <c r="H91" s="47">
        <f>Table1[[#This Row],[Listepris]]-(Table1[[#This Row],[Listepris]]*Forside!$B$26)</f>
        <v>3238</v>
      </c>
      <c r="I91" s="60" t="s">
        <v>570</v>
      </c>
      <c r="J91" s="55">
        <v>225</v>
      </c>
      <c r="K91" s="56">
        <v>55</v>
      </c>
      <c r="L91" s="57">
        <v>17</v>
      </c>
    </row>
    <row r="92" spans="1:12" ht="9" customHeight="1">
      <c r="A92" s="38"/>
      <c r="B92" s="33"/>
      <c r="C92" s="33"/>
      <c r="D92" s="31"/>
      <c r="E92" s="31"/>
      <c r="F92" s="32"/>
      <c r="G92" s="46"/>
      <c r="H92" s="47"/>
      <c r="I92" s="60"/>
      <c r="J92" s="55"/>
      <c r="K92" s="56"/>
      <c r="L92" s="57"/>
    </row>
    <row r="93" spans="1:12">
      <c r="A93" s="38" t="s">
        <v>322</v>
      </c>
      <c r="B93" s="38" t="s">
        <v>691</v>
      </c>
      <c r="C93" s="33" t="s">
        <v>59</v>
      </c>
      <c r="D93" s="31" t="s">
        <v>96</v>
      </c>
      <c r="E93" s="31">
        <v>2950</v>
      </c>
      <c r="F93" s="32"/>
      <c r="G93" s="46">
        <f>Table1[[#This Row],[Listepris]]-(Table1[[#This Row],[Listepris]]*Forside!$B$25)</f>
        <v>2950</v>
      </c>
      <c r="H93" s="47">
        <f>Table1[[#This Row],[Listepris]]-(Table1[[#This Row],[Listepris]]*Forside!$B$26)</f>
        <v>2950</v>
      </c>
      <c r="I93" s="60" t="s">
        <v>570</v>
      </c>
      <c r="J93" s="55">
        <v>205</v>
      </c>
      <c r="K93" s="56">
        <v>50</v>
      </c>
      <c r="L93" s="57">
        <v>17</v>
      </c>
    </row>
    <row r="94" spans="1:12">
      <c r="A94" s="38" t="s">
        <v>323</v>
      </c>
      <c r="B94" s="38" t="s">
        <v>691</v>
      </c>
      <c r="C94" s="33" t="s">
        <v>60</v>
      </c>
      <c r="D94" s="31" t="s">
        <v>75</v>
      </c>
      <c r="E94" s="31">
        <v>3156</v>
      </c>
      <c r="F94" s="32"/>
      <c r="G94" s="46">
        <f>Table1[[#This Row],[Listepris]]-(Table1[[#This Row],[Listepris]]*Forside!$B$25)</f>
        <v>3156</v>
      </c>
      <c r="H94" s="47">
        <f>Table1[[#This Row],[Listepris]]-(Table1[[#This Row],[Listepris]]*Forside!$B$26)</f>
        <v>3156</v>
      </c>
      <c r="I94" s="60" t="s">
        <v>570</v>
      </c>
      <c r="J94" s="55">
        <v>215</v>
      </c>
      <c r="K94" s="56">
        <v>50</v>
      </c>
      <c r="L94" s="57">
        <v>17</v>
      </c>
    </row>
    <row r="95" spans="1:12">
      <c r="A95" s="38" t="s">
        <v>324</v>
      </c>
      <c r="B95" s="38" t="s">
        <v>691</v>
      </c>
      <c r="C95" s="33" t="s">
        <v>61</v>
      </c>
      <c r="D95" s="31" t="s">
        <v>77</v>
      </c>
      <c r="E95" s="31">
        <v>3266</v>
      </c>
      <c r="F95" s="32"/>
      <c r="G95" s="46">
        <f>Table1[[#This Row],[Listepris]]-(Table1[[#This Row],[Listepris]]*Forside!$B$25)</f>
        <v>3266</v>
      </c>
      <c r="H95" s="47">
        <f>Table1[[#This Row],[Listepris]]-(Table1[[#This Row],[Listepris]]*Forside!$B$26)</f>
        <v>3266</v>
      </c>
      <c r="I95" s="60" t="s">
        <v>570</v>
      </c>
      <c r="J95" s="55">
        <v>225</v>
      </c>
      <c r="K95" s="56">
        <v>50</v>
      </c>
      <c r="L95" s="57">
        <v>17</v>
      </c>
    </row>
    <row r="96" spans="1:12">
      <c r="A96" s="38" t="s">
        <v>325</v>
      </c>
      <c r="B96" s="38" t="s">
        <v>691</v>
      </c>
      <c r="C96" s="33" t="s">
        <v>63</v>
      </c>
      <c r="D96" s="31" t="s">
        <v>73</v>
      </c>
      <c r="E96" s="31">
        <v>3786</v>
      </c>
      <c r="F96" s="32"/>
      <c r="G96" s="46">
        <f>Table1[[#This Row],[Listepris]]-(Table1[[#This Row],[Listepris]]*Forside!$B$25)</f>
        <v>3786</v>
      </c>
      <c r="H96" s="47">
        <f>Table1[[#This Row],[Listepris]]-(Table1[[#This Row],[Listepris]]*Forside!$B$26)</f>
        <v>3786</v>
      </c>
      <c r="I96" s="60" t="s">
        <v>570</v>
      </c>
      <c r="J96" s="55">
        <v>225</v>
      </c>
      <c r="K96" s="56">
        <v>50</v>
      </c>
      <c r="L96" s="57">
        <v>18</v>
      </c>
    </row>
    <row r="97" spans="1:12" ht="9" customHeight="1">
      <c r="A97" s="38"/>
      <c r="B97" s="33"/>
      <c r="C97" s="33"/>
      <c r="D97" s="31"/>
      <c r="E97" s="31"/>
      <c r="F97" s="32"/>
      <c r="G97" s="46"/>
      <c r="H97" s="47"/>
      <c r="I97" s="60"/>
      <c r="J97" s="55"/>
      <c r="K97" s="56"/>
      <c r="L97" s="57"/>
    </row>
    <row r="98" spans="1:12">
      <c r="A98" s="38" t="s">
        <v>326</v>
      </c>
      <c r="B98" s="38" t="s">
        <v>691</v>
      </c>
      <c r="C98" s="33" t="s">
        <v>68</v>
      </c>
      <c r="D98" s="31" t="s">
        <v>69</v>
      </c>
      <c r="E98" s="31">
        <v>3111</v>
      </c>
      <c r="F98" s="32"/>
      <c r="G98" s="46">
        <f>Table1[[#This Row],[Listepris]]-(Table1[[#This Row],[Listepris]]*Forside!$B$25)</f>
        <v>3111</v>
      </c>
      <c r="H98" s="47">
        <f>Table1[[#This Row],[Listepris]]-(Table1[[#This Row],[Listepris]]*Forside!$B$26)</f>
        <v>3111</v>
      </c>
      <c r="I98" s="60" t="s">
        <v>570</v>
      </c>
      <c r="J98" s="55">
        <v>225</v>
      </c>
      <c r="K98" s="56">
        <v>45</v>
      </c>
      <c r="L98" s="57">
        <v>17</v>
      </c>
    </row>
    <row r="99" spans="1:12">
      <c r="A99" s="38" t="s">
        <v>327</v>
      </c>
      <c r="B99" s="38" t="s">
        <v>691</v>
      </c>
      <c r="C99" s="33" t="s">
        <v>70</v>
      </c>
      <c r="D99" s="31" t="s">
        <v>71</v>
      </c>
      <c r="E99" s="31">
        <v>3462</v>
      </c>
      <c r="F99" s="32"/>
      <c r="G99" s="46">
        <f>Table1[[#This Row],[Listepris]]-(Table1[[#This Row],[Listepris]]*Forside!$B$25)</f>
        <v>3462</v>
      </c>
      <c r="H99" s="47">
        <f>Table1[[#This Row],[Listepris]]-(Table1[[#This Row],[Listepris]]*Forside!$B$26)</f>
        <v>3462</v>
      </c>
      <c r="I99" s="60" t="s">
        <v>570</v>
      </c>
      <c r="J99" s="55">
        <v>235</v>
      </c>
      <c r="K99" s="56">
        <v>45</v>
      </c>
      <c r="L99" s="57">
        <v>17</v>
      </c>
    </row>
    <row r="100" spans="1:12">
      <c r="A100" s="38" t="s">
        <v>328</v>
      </c>
      <c r="B100" s="38" t="s">
        <v>691</v>
      </c>
      <c r="C100" s="33" t="s">
        <v>72</v>
      </c>
      <c r="D100" s="31" t="s">
        <v>73</v>
      </c>
      <c r="E100" s="31">
        <v>3841</v>
      </c>
      <c r="F100" s="32"/>
      <c r="G100" s="46">
        <f>Table1[[#This Row],[Listepris]]-(Table1[[#This Row],[Listepris]]*Forside!$B$25)</f>
        <v>3841</v>
      </c>
      <c r="H100" s="47">
        <f>Table1[[#This Row],[Listepris]]-(Table1[[#This Row],[Listepris]]*Forside!$B$26)</f>
        <v>3841</v>
      </c>
      <c r="I100" s="60" t="s">
        <v>570</v>
      </c>
      <c r="J100" s="55">
        <v>245</v>
      </c>
      <c r="K100" s="56">
        <v>45</v>
      </c>
      <c r="L100" s="57">
        <v>17</v>
      </c>
    </row>
    <row r="101" spans="1:12">
      <c r="A101" s="38" t="s">
        <v>329</v>
      </c>
      <c r="B101" s="38" t="s">
        <v>691</v>
      </c>
      <c r="C101" s="33" t="s">
        <v>74</v>
      </c>
      <c r="D101" s="31" t="s">
        <v>75</v>
      </c>
      <c r="E101" s="31">
        <v>3378</v>
      </c>
      <c r="F101" s="32"/>
      <c r="G101" s="46">
        <f>Table1[[#This Row],[Listepris]]-(Table1[[#This Row],[Listepris]]*Forside!$B$25)</f>
        <v>3378</v>
      </c>
      <c r="H101" s="47">
        <f>Table1[[#This Row],[Listepris]]-(Table1[[#This Row],[Listepris]]*Forside!$B$26)</f>
        <v>3378</v>
      </c>
      <c r="I101" s="60" t="s">
        <v>570</v>
      </c>
      <c r="J101" s="55">
        <v>225</v>
      </c>
      <c r="K101" s="56">
        <v>45</v>
      </c>
      <c r="L101" s="57">
        <v>18</v>
      </c>
    </row>
    <row r="102" spans="1:12">
      <c r="A102" s="38" t="s">
        <v>330</v>
      </c>
      <c r="B102" s="38" t="s">
        <v>691</v>
      </c>
      <c r="C102" s="33" t="s">
        <v>76</v>
      </c>
      <c r="D102" s="31" t="s">
        <v>77</v>
      </c>
      <c r="E102" s="31">
        <v>3647</v>
      </c>
      <c r="F102" s="32"/>
      <c r="G102" s="46">
        <f>Table1[[#This Row],[Listepris]]-(Table1[[#This Row],[Listepris]]*Forside!$B$25)</f>
        <v>3647</v>
      </c>
      <c r="H102" s="47">
        <f>Table1[[#This Row],[Listepris]]-(Table1[[#This Row],[Listepris]]*Forside!$B$26)</f>
        <v>3647</v>
      </c>
      <c r="I102" s="60" t="s">
        <v>570</v>
      </c>
      <c r="J102" s="55">
        <v>235</v>
      </c>
      <c r="K102" s="56">
        <v>45</v>
      </c>
      <c r="L102" s="57">
        <v>18</v>
      </c>
    </row>
    <row r="103" spans="1:12">
      <c r="A103" s="38" t="s">
        <v>331</v>
      </c>
      <c r="B103" s="38" t="s">
        <v>691</v>
      </c>
      <c r="C103" s="33" t="s">
        <v>78</v>
      </c>
      <c r="D103" s="31" t="s">
        <v>79</v>
      </c>
      <c r="E103" s="31">
        <v>3703</v>
      </c>
      <c r="F103" s="32"/>
      <c r="G103" s="46">
        <f>Table1[[#This Row],[Listepris]]-(Table1[[#This Row],[Listepris]]*Forside!$B$25)</f>
        <v>3703</v>
      </c>
      <c r="H103" s="47">
        <f>Table1[[#This Row],[Listepris]]-(Table1[[#This Row],[Listepris]]*Forside!$B$26)</f>
        <v>3703</v>
      </c>
      <c r="I103" s="60" t="s">
        <v>570</v>
      </c>
      <c r="J103" s="55">
        <v>245</v>
      </c>
      <c r="K103" s="56">
        <v>45</v>
      </c>
      <c r="L103" s="57">
        <v>18</v>
      </c>
    </row>
    <row r="104" spans="1:12">
      <c r="A104" s="38" t="s">
        <v>332</v>
      </c>
      <c r="B104" s="38" t="s">
        <v>691</v>
      </c>
      <c r="C104" s="33" t="s">
        <v>84</v>
      </c>
      <c r="D104" s="31" t="s">
        <v>85</v>
      </c>
      <c r="E104" s="31">
        <v>4246</v>
      </c>
      <c r="F104" s="32"/>
      <c r="G104" s="46">
        <f>Table1[[#This Row],[Listepris]]-(Table1[[#This Row],[Listepris]]*Forside!$B$25)</f>
        <v>4246</v>
      </c>
      <c r="H104" s="47">
        <f>Table1[[#This Row],[Listepris]]-(Table1[[#This Row],[Listepris]]*Forside!$B$26)</f>
        <v>4246</v>
      </c>
      <c r="I104" s="60" t="s">
        <v>570</v>
      </c>
      <c r="J104" s="55">
        <v>245</v>
      </c>
      <c r="K104" s="56">
        <v>45</v>
      </c>
      <c r="L104" s="57">
        <v>19</v>
      </c>
    </row>
    <row r="105" spans="1:12" ht="9" customHeight="1">
      <c r="A105" s="38"/>
      <c r="B105" s="33"/>
      <c r="C105" s="33"/>
      <c r="D105" s="31"/>
      <c r="E105" s="31"/>
      <c r="F105" s="32"/>
      <c r="G105" s="46"/>
      <c r="H105" s="47"/>
      <c r="I105" s="60"/>
      <c r="J105" s="55"/>
      <c r="K105" s="56"/>
      <c r="L105" s="57"/>
    </row>
    <row r="106" spans="1:12">
      <c r="A106" s="38" t="s">
        <v>333</v>
      </c>
      <c r="B106" s="38" t="s">
        <v>691</v>
      </c>
      <c r="C106" s="33" t="s">
        <v>90</v>
      </c>
      <c r="D106" s="31" t="s">
        <v>91</v>
      </c>
      <c r="E106" s="31">
        <v>3616</v>
      </c>
      <c r="F106" s="32"/>
      <c r="G106" s="46">
        <f>Table1[[#This Row],[Listepris]]-(Table1[[#This Row],[Listepris]]*Forside!$B$25)</f>
        <v>3616</v>
      </c>
      <c r="H106" s="47">
        <f>Table1[[#This Row],[Listepris]]-(Table1[[#This Row],[Listepris]]*Forside!$B$26)</f>
        <v>3616</v>
      </c>
      <c r="I106" s="60" t="s">
        <v>570</v>
      </c>
      <c r="J106" s="55">
        <v>225</v>
      </c>
      <c r="K106" s="56">
        <v>40</v>
      </c>
      <c r="L106" s="57">
        <v>18</v>
      </c>
    </row>
    <row r="107" spans="1:12">
      <c r="A107" s="38" t="s">
        <v>334</v>
      </c>
      <c r="B107" s="38" t="s">
        <v>691</v>
      </c>
      <c r="C107" s="33" t="s">
        <v>92</v>
      </c>
      <c r="D107" s="31" t="s">
        <v>75</v>
      </c>
      <c r="E107" s="31">
        <v>3636</v>
      </c>
      <c r="F107" s="32"/>
      <c r="G107" s="46">
        <f>Table1[[#This Row],[Listepris]]-(Table1[[#This Row],[Listepris]]*Forside!$B$25)</f>
        <v>3636</v>
      </c>
      <c r="H107" s="47">
        <f>Table1[[#This Row],[Listepris]]-(Table1[[#This Row],[Listepris]]*Forside!$B$26)</f>
        <v>3636</v>
      </c>
      <c r="I107" s="60" t="s">
        <v>570</v>
      </c>
      <c r="J107" s="55">
        <v>235</v>
      </c>
      <c r="K107" s="56">
        <v>40</v>
      </c>
      <c r="L107" s="57">
        <v>18</v>
      </c>
    </row>
    <row r="108" spans="1:12">
      <c r="A108" s="38" t="s">
        <v>335</v>
      </c>
      <c r="B108" s="38" t="s">
        <v>691</v>
      </c>
      <c r="C108" s="33" t="s">
        <v>93</v>
      </c>
      <c r="D108" s="31" t="s">
        <v>71</v>
      </c>
      <c r="E108" s="31">
        <v>3693</v>
      </c>
      <c r="F108" s="32"/>
      <c r="G108" s="46">
        <f>Table1[[#This Row],[Listepris]]-(Table1[[#This Row],[Listepris]]*Forside!$B$25)</f>
        <v>3693</v>
      </c>
      <c r="H108" s="47">
        <f>Table1[[#This Row],[Listepris]]-(Table1[[#This Row],[Listepris]]*Forside!$B$26)</f>
        <v>3693</v>
      </c>
      <c r="I108" s="60" t="s">
        <v>570</v>
      </c>
      <c r="J108" s="55">
        <v>245</v>
      </c>
      <c r="K108" s="56">
        <v>40</v>
      </c>
      <c r="L108" s="57">
        <v>18</v>
      </c>
    </row>
    <row r="109" spans="1:12">
      <c r="A109" s="38" t="s">
        <v>336</v>
      </c>
      <c r="B109" s="38" t="s">
        <v>691</v>
      </c>
      <c r="C109" s="33" t="s">
        <v>97</v>
      </c>
      <c r="D109" s="31" t="s">
        <v>82</v>
      </c>
      <c r="E109" s="31">
        <v>4222</v>
      </c>
      <c r="F109" s="32"/>
      <c r="G109" s="46">
        <f>Table1[[#This Row],[Listepris]]-(Table1[[#This Row],[Listepris]]*Forside!$B$25)</f>
        <v>4222</v>
      </c>
      <c r="H109" s="47">
        <f>Table1[[#This Row],[Listepris]]-(Table1[[#This Row],[Listepris]]*Forside!$B$26)</f>
        <v>4222</v>
      </c>
      <c r="I109" s="60" t="s">
        <v>570</v>
      </c>
      <c r="J109" s="55">
        <v>235</v>
      </c>
      <c r="K109" s="56">
        <v>40</v>
      </c>
      <c r="L109" s="57">
        <v>19</v>
      </c>
    </row>
    <row r="110" spans="1:12">
      <c r="A110" s="38" t="s">
        <v>337</v>
      </c>
      <c r="B110" s="38" t="s">
        <v>691</v>
      </c>
      <c r="C110" s="33" t="s">
        <v>98</v>
      </c>
      <c r="D110" s="31" t="s">
        <v>77</v>
      </c>
      <c r="E110" s="31">
        <v>4350</v>
      </c>
      <c r="F110" s="32"/>
      <c r="G110" s="46">
        <f>Table1[[#This Row],[Listepris]]-(Table1[[#This Row],[Listepris]]*Forside!$B$25)</f>
        <v>4350</v>
      </c>
      <c r="H110" s="47">
        <f>Table1[[#This Row],[Listepris]]-(Table1[[#This Row],[Listepris]]*Forside!$B$26)</f>
        <v>4350</v>
      </c>
      <c r="I110" s="60" t="s">
        <v>570</v>
      </c>
      <c r="J110" s="55">
        <v>245</v>
      </c>
      <c r="K110" s="56">
        <v>40</v>
      </c>
      <c r="L110" s="57">
        <v>19</v>
      </c>
    </row>
    <row r="111" spans="1:12">
      <c r="A111" s="38" t="s">
        <v>338</v>
      </c>
      <c r="B111" s="38" t="s">
        <v>691</v>
      </c>
      <c r="C111" s="33" t="s">
        <v>99</v>
      </c>
      <c r="D111" s="31" t="s">
        <v>79</v>
      </c>
      <c r="E111" s="31">
        <v>4566</v>
      </c>
      <c r="F111" s="32"/>
      <c r="G111" s="46">
        <f>Table1[[#This Row],[Listepris]]-(Table1[[#This Row],[Listepris]]*Forside!$B$25)</f>
        <v>4566</v>
      </c>
      <c r="H111" s="47">
        <f>Table1[[#This Row],[Listepris]]-(Table1[[#This Row],[Listepris]]*Forside!$B$26)</f>
        <v>4566</v>
      </c>
      <c r="I111" s="60" t="s">
        <v>570</v>
      </c>
      <c r="J111" s="55">
        <v>255</v>
      </c>
      <c r="K111" s="56">
        <v>40</v>
      </c>
      <c r="L111" s="57">
        <v>19</v>
      </c>
    </row>
    <row r="112" spans="1:12">
      <c r="A112" s="38" t="s">
        <v>339</v>
      </c>
      <c r="B112" s="38" t="s">
        <v>691</v>
      </c>
      <c r="C112" s="33" t="s">
        <v>100</v>
      </c>
      <c r="D112" s="31" t="s">
        <v>73</v>
      </c>
      <c r="E112" s="31">
        <v>5106</v>
      </c>
      <c r="F112" s="32"/>
      <c r="G112" s="46">
        <f>Table1[[#This Row],[Listepris]]-(Table1[[#This Row],[Listepris]]*Forside!$B$25)</f>
        <v>5106</v>
      </c>
      <c r="H112" s="47">
        <f>Table1[[#This Row],[Listepris]]-(Table1[[#This Row],[Listepris]]*Forside!$B$26)</f>
        <v>5106</v>
      </c>
      <c r="I112" s="60" t="s">
        <v>570</v>
      </c>
      <c r="J112" s="55">
        <v>245</v>
      </c>
      <c r="K112" s="56">
        <v>40</v>
      </c>
      <c r="L112" s="57">
        <v>20</v>
      </c>
    </row>
    <row r="113" spans="1:12" ht="9" customHeight="1">
      <c r="A113" s="38"/>
      <c r="B113" s="33"/>
      <c r="C113" s="33"/>
      <c r="D113" s="31"/>
      <c r="E113" s="31"/>
      <c r="F113" s="32"/>
      <c r="G113" s="46"/>
      <c r="H113" s="47"/>
      <c r="I113" s="60"/>
      <c r="J113" s="55"/>
      <c r="K113" s="56"/>
      <c r="L113" s="57"/>
    </row>
    <row r="114" spans="1:12">
      <c r="A114" s="38" t="s">
        <v>340</v>
      </c>
      <c r="B114" s="38" t="s">
        <v>691</v>
      </c>
      <c r="C114" s="33" t="s">
        <v>102</v>
      </c>
      <c r="D114" s="31" t="s">
        <v>82</v>
      </c>
      <c r="E114" s="31">
        <v>4779</v>
      </c>
      <c r="F114" s="32"/>
      <c r="G114" s="46">
        <f>Table1[[#This Row],[Listepris]]-(Table1[[#This Row],[Listepris]]*Forside!$B$25)</f>
        <v>4779</v>
      </c>
      <c r="H114" s="47">
        <f>Table1[[#This Row],[Listepris]]-(Table1[[#This Row],[Listepris]]*Forside!$B$26)</f>
        <v>4779</v>
      </c>
      <c r="I114" s="60" t="s">
        <v>570</v>
      </c>
      <c r="J114" s="55">
        <v>255</v>
      </c>
      <c r="K114" s="56">
        <v>35</v>
      </c>
      <c r="L114" s="57">
        <v>19</v>
      </c>
    </row>
    <row r="115" spans="1:12">
      <c r="A115" s="38" t="s">
        <v>341</v>
      </c>
      <c r="B115" s="38" t="s">
        <v>691</v>
      </c>
      <c r="C115" s="33" t="s">
        <v>104</v>
      </c>
      <c r="D115" s="31" t="s">
        <v>91</v>
      </c>
      <c r="E115" s="31">
        <v>4803</v>
      </c>
      <c r="F115" s="32"/>
      <c r="G115" s="46">
        <f>Table1[[#This Row],[Listepris]]-(Table1[[#This Row],[Listepris]]*Forside!$B$25)</f>
        <v>4803</v>
      </c>
      <c r="H115" s="47">
        <f>Table1[[#This Row],[Listepris]]-(Table1[[#This Row],[Listepris]]*Forside!$B$26)</f>
        <v>4803</v>
      </c>
      <c r="I115" s="60" t="s">
        <v>570</v>
      </c>
      <c r="J115" s="55">
        <v>235</v>
      </c>
      <c r="K115" s="56">
        <v>35</v>
      </c>
      <c r="L115" s="57">
        <v>20</v>
      </c>
    </row>
    <row r="116" spans="1:12">
      <c r="A116" s="38" t="s">
        <v>342</v>
      </c>
      <c r="B116" s="38" t="s">
        <v>691</v>
      </c>
      <c r="C116" s="33" t="s">
        <v>343</v>
      </c>
      <c r="D116" s="31" t="s">
        <v>75</v>
      </c>
      <c r="E116" s="31">
        <v>4963</v>
      </c>
      <c r="F116" s="32"/>
      <c r="G116" s="46">
        <f>Table1[[#This Row],[Listepris]]-(Table1[[#This Row],[Listepris]]*Forside!$B$25)</f>
        <v>4963</v>
      </c>
      <c r="H116" s="47">
        <f>Table1[[#This Row],[Listepris]]-(Table1[[#This Row],[Listepris]]*Forside!$B$26)</f>
        <v>4963</v>
      </c>
      <c r="I116" s="60" t="s">
        <v>570</v>
      </c>
      <c r="J116" s="55">
        <v>245</v>
      </c>
      <c r="K116" s="56">
        <v>35</v>
      </c>
      <c r="L116" s="57">
        <v>20</v>
      </c>
    </row>
    <row r="117" spans="1:12">
      <c r="A117" s="38" t="s">
        <v>344</v>
      </c>
      <c r="B117" s="38" t="s">
        <v>691</v>
      </c>
      <c r="C117" s="33" t="s">
        <v>105</v>
      </c>
      <c r="D117" s="31" t="s">
        <v>85</v>
      </c>
      <c r="E117" s="31">
        <v>5439</v>
      </c>
      <c r="F117" s="32"/>
      <c r="G117" s="46">
        <f>Table1[[#This Row],[Listepris]]-(Table1[[#This Row],[Listepris]]*Forside!$B$25)</f>
        <v>5439</v>
      </c>
      <c r="H117" s="47">
        <f>Table1[[#This Row],[Listepris]]-(Table1[[#This Row],[Listepris]]*Forside!$B$26)</f>
        <v>5439</v>
      </c>
      <c r="I117" s="60" t="s">
        <v>570</v>
      </c>
      <c r="J117" s="55">
        <v>275</v>
      </c>
      <c r="K117" s="56">
        <v>35</v>
      </c>
      <c r="L117" s="57">
        <v>20</v>
      </c>
    </row>
    <row r="118" spans="1:12">
      <c r="A118" s="38"/>
      <c r="B118" s="33"/>
      <c r="C118" s="33"/>
      <c r="D118" s="31"/>
      <c r="E118" s="31"/>
      <c r="F118" s="32"/>
      <c r="G118" s="46"/>
      <c r="H118" s="47"/>
      <c r="I118" s="52"/>
      <c r="J118" s="55"/>
      <c r="K118" s="56"/>
      <c r="L118" s="57"/>
    </row>
    <row r="119" spans="1:12">
      <c r="A119" s="20"/>
      <c r="B119" s="20"/>
      <c r="C119" s="20"/>
      <c r="D119" s="20"/>
      <c r="E119" s="20"/>
      <c r="F119" s="20"/>
      <c r="G119" s="48"/>
      <c r="H119" s="48"/>
      <c r="I119" s="20"/>
      <c r="J119" s="49"/>
      <c r="K119" s="49"/>
      <c r="L119" s="49"/>
    </row>
  </sheetData>
  <sheetProtection selectLockedCells="1" sort="0" autoFilter="0"/>
  <mergeCells count="5">
    <mergeCell ref="C6:F6"/>
    <mergeCell ref="C2:F2"/>
    <mergeCell ref="C3:F3"/>
    <mergeCell ref="C4:F4"/>
    <mergeCell ref="C5:F5"/>
  </mergeCells>
  <phoneticPr fontId="28" type="noConversion"/>
  <printOptions gridLines="1"/>
  <pageMargins left="0.23622047244094491" right="0.23622047244094491" top="0.23622047244094491" bottom="0.23622047244094491" header="0.31496062992125984" footer="0.31496062992125984"/>
  <pageSetup paperSize="9" scale="80" fitToHeight="0" orientation="portrait" horizontalDpi="300" verticalDpi="300" r:id="rId1"/>
  <colBreaks count="1" manualBreakCount="1">
    <brk id="11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24"/>
  <sheetViews>
    <sheetView zoomScaleNormal="100" workbookViewId="0">
      <pane ySplit="10" topLeftCell="A11" activePane="bottomLeft" state="frozen"/>
      <selection pane="bottomLeft" activeCell="N1" sqref="N1:O1048576"/>
    </sheetView>
  </sheetViews>
  <sheetFormatPr defaultColWidth="9.140625" defaultRowHeight="15"/>
  <cols>
    <col min="1" max="1" width="13.28515625" customWidth="1"/>
    <col min="2" max="2" width="33.7109375" bestFit="1" customWidth="1"/>
    <col min="3" max="3" width="25.42578125" customWidth="1"/>
    <col min="4" max="4" width="10.5703125" customWidth="1"/>
    <col min="5" max="5" width="9.5703125" bestFit="1" customWidth="1"/>
    <col min="6" max="6" width="10.5703125" customWidth="1"/>
    <col min="7" max="7" width="12.85546875" style="50" bestFit="1" customWidth="1"/>
    <col min="8" max="8" width="16.5703125" style="50" bestFit="1" customWidth="1"/>
    <col min="9" max="9" width="12.28515625" bestFit="1" customWidth="1"/>
    <col min="10" max="10" width="10.5703125" customWidth="1"/>
    <col min="12" max="12" width="14.85546875" bestFit="1" customWidth="1"/>
  </cols>
  <sheetData>
    <row r="1" spans="1:12" ht="30.75" customHeight="1">
      <c r="A1" s="1"/>
      <c r="B1" s="1"/>
      <c r="C1" s="23" t="s">
        <v>25</v>
      </c>
      <c r="D1" s="1"/>
      <c r="G1"/>
      <c r="H1"/>
    </row>
    <row r="2" spans="1:12" ht="15.75" thickBot="1">
      <c r="G2"/>
      <c r="H2"/>
    </row>
    <row r="3" spans="1:12">
      <c r="A3" s="14" t="s">
        <v>21</v>
      </c>
      <c r="B3" s="15"/>
      <c r="C3" s="71">
        <f>(Forside!B11)</f>
        <v>0</v>
      </c>
      <c r="D3" s="72"/>
      <c r="E3" s="72"/>
      <c r="F3" s="73"/>
      <c r="G3"/>
      <c r="H3"/>
    </row>
    <row r="4" spans="1:12">
      <c r="A4" s="16" t="s">
        <v>22</v>
      </c>
      <c r="B4" s="17"/>
      <c r="C4" s="74">
        <f>(Forside!B15)</f>
        <v>0</v>
      </c>
      <c r="D4" s="75"/>
      <c r="E4" s="75"/>
      <c r="F4" s="76"/>
      <c r="G4"/>
      <c r="H4"/>
    </row>
    <row r="5" spans="1:12">
      <c r="A5" s="16" t="s">
        <v>1</v>
      </c>
      <c r="B5" s="17"/>
      <c r="C5" s="77">
        <f>(Forside!B17)</f>
        <v>0</v>
      </c>
      <c r="D5" s="77"/>
      <c r="E5" s="77"/>
      <c r="F5" s="74"/>
      <c r="G5"/>
      <c r="H5"/>
    </row>
    <row r="6" spans="1:12">
      <c r="A6" s="16" t="s">
        <v>23</v>
      </c>
      <c r="B6" s="17"/>
      <c r="C6" s="78">
        <f>(Forside!B21)</f>
        <v>0</v>
      </c>
      <c r="D6" s="78"/>
      <c r="E6" s="78"/>
      <c r="F6" s="79"/>
      <c r="G6"/>
      <c r="H6"/>
    </row>
    <row r="7" spans="1:12" ht="15.75" thickBot="1">
      <c r="A7" s="18" t="s">
        <v>11</v>
      </c>
      <c r="B7" s="19"/>
      <c r="C7" s="68">
        <f>(Forside!B24)</f>
        <v>0</v>
      </c>
      <c r="D7" s="69"/>
      <c r="E7" s="69"/>
      <c r="F7" s="70"/>
      <c r="G7"/>
      <c r="H7"/>
    </row>
    <row r="8" spans="1:12">
      <c r="A8" s="1"/>
      <c r="B8" s="1"/>
      <c r="C8" s="1"/>
      <c r="D8" s="1"/>
      <c r="E8" s="1"/>
      <c r="F8" s="1"/>
      <c r="G8"/>
      <c r="H8"/>
    </row>
    <row r="9" spans="1:12">
      <c r="A9" s="20"/>
      <c r="B9" s="20"/>
      <c r="C9" s="20"/>
      <c r="D9" s="20"/>
      <c r="E9" s="20"/>
      <c r="F9" s="20"/>
      <c r="G9" s="49"/>
      <c r="H9" s="49"/>
      <c r="I9" s="20"/>
      <c r="J9" s="20"/>
      <c r="K9" s="20"/>
      <c r="L9" s="20"/>
    </row>
    <row r="10" spans="1:12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39" t="s">
        <v>29</v>
      </c>
      <c r="K10" s="39" t="s">
        <v>4</v>
      </c>
      <c r="L10" s="39" t="s">
        <v>30</v>
      </c>
    </row>
    <row r="11" spans="1:12">
      <c r="A11" s="39"/>
      <c r="B11" s="39"/>
      <c r="C11" s="39"/>
      <c r="D11" s="39"/>
      <c r="E11" s="39"/>
      <c r="F11" s="39"/>
      <c r="G11" s="45"/>
      <c r="H11" s="45"/>
      <c r="I11" s="39"/>
      <c r="J11" s="39"/>
      <c r="K11" s="39"/>
      <c r="L11" s="39"/>
    </row>
    <row r="12" spans="1:12">
      <c r="A12" s="38" t="s">
        <v>466</v>
      </c>
      <c r="B12" s="33" t="s">
        <v>467</v>
      </c>
      <c r="C12" s="33" t="s">
        <v>121</v>
      </c>
      <c r="D12" s="31" t="s">
        <v>693</v>
      </c>
      <c r="E12" s="31">
        <v>2201</v>
      </c>
      <c r="F12" s="32"/>
      <c r="G12" s="46">
        <f>Table2[[#This Row],[Listepris]]-(Table2[[#This Row],[Listepris]]*Forside!$B$25)</f>
        <v>2201</v>
      </c>
      <c r="H12" s="47">
        <f>Table2[[#This Row],[Listepris]]-(Table2[[#This Row],[Listepris]]*Forside!$B$26)</f>
        <v>2201</v>
      </c>
      <c r="I12" s="38" t="s">
        <v>292</v>
      </c>
      <c r="J12" s="58">
        <v>215</v>
      </c>
      <c r="K12" s="57">
        <v>70</v>
      </c>
      <c r="L12" s="58">
        <v>16</v>
      </c>
    </row>
    <row r="13" spans="1:12">
      <c r="A13" s="38" t="s">
        <v>468</v>
      </c>
      <c r="B13" s="33" t="s">
        <v>467</v>
      </c>
      <c r="C13" s="33" t="s">
        <v>123</v>
      </c>
      <c r="D13" s="31" t="s">
        <v>694</v>
      </c>
      <c r="E13" s="31">
        <v>3259</v>
      </c>
      <c r="F13" s="32"/>
      <c r="G13" s="46">
        <f>Table2[[#This Row],[Listepris]]-(Table2[[#This Row],[Listepris]]*Forside!$B$25)</f>
        <v>3259</v>
      </c>
      <c r="H13" s="47">
        <f>Table2[[#This Row],[Listepris]]-(Table2[[#This Row],[Listepris]]*Forside!$B$26)</f>
        <v>3259</v>
      </c>
      <c r="I13" s="38" t="s">
        <v>292</v>
      </c>
      <c r="J13" s="58">
        <v>265</v>
      </c>
      <c r="K13" s="57">
        <v>70</v>
      </c>
      <c r="L13" s="58">
        <v>16</v>
      </c>
    </row>
    <row r="14" spans="1:12">
      <c r="A14" s="38" t="s">
        <v>469</v>
      </c>
      <c r="B14" s="33" t="s">
        <v>467</v>
      </c>
      <c r="C14" s="33" t="s">
        <v>124</v>
      </c>
      <c r="D14" s="31" t="s">
        <v>695</v>
      </c>
      <c r="E14" s="31">
        <v>3096</v>
      </c>
      <c r="F14" s="32"/>
      <c r="G14" s="46">
        <f>Table2[[#This Row],[Listepris]]-(Table2[[#This Row],[Listepris]]*Forside!$B$25)</f>
        <v>3096</v>
      </c>
      <c r="H14" s="47">
        <f>Table2[[#This Row],[Listepris]]-(Table2[[#This Row],[Listepris]]*Forside!$B$26)</f>
        <v>3096</v>
      </c>
      <c r="I14" s="38" t="s">
        <v>292</v>
      </c>
      <c r="J14" s="58">
        <v>245</v>
      </c>
      <c r="K14" s="57">
        <v>70</v>
      </c>
      <c r="L14" s="58">
        <v>17</v>
      </c>
    </row>
    <row r="15" spans="1:12">
      <c r="A15" s="38" t="s">
        <v>470</v>
      </c>
      <c r="B15" s="33" t="s">
        <v>467</v>
      </c>
      <c r="C15" s="33" t="s">
        <v>125</v>
      </c>
      <c r="D15" s="31" t="s">
        <v>696</v>
      </c>
      <c r="E15" s="31">
        <v>3146</v>
      </c>
      <c r="F15" s="32"/>
      <c r="G15" s="46">
        <f>Table2[[#This Row],[Listepris]]-(Table2[[#This Row],[Listepris]]*Forside!$B$25)</f>
        <v>3146</v>
      </c>
      <c r="H15" s="47">
        <f>Table2[[#This Row],[Listepris]]-(Table2[[#This Row],[Listepris]]*Forside!$B$26)</f>
        <v>3146</v>
      </c>
      <c r="I15" s="38" t="s">
        <v>292</v>
      </c>
      <c r="J15" s="58">
        <v>265</v>
      </c>
      <c r="K15" s="57">
        <v>70</v>
      </c>
      <c r="L15" s="58">
        <v>17</v>
      </c>
    </row>
    <row r="16" spans="1:12">
      <c r="A16" s="38" t="s">
        <v>471</v>
      </c>
      <c r="B16" s="33" t="s">
        <v>467</v>
      </c>
      <c r="C16" s="33" t="s">
        <v>126</v>
      </c>
      <c r="D16" s="31" t="s">
        <v>697</v>
      </c>
      <c r="E16" s="31">
        <v>3275</v>
      </c>
      <c r="F16" s="32"/>
      <c r="G16" s="46">
        <f>Table2[[#This Row],[Listepris]]-(Table2[[#This Row],[Listepris]]*Forside!$B$25)</f>
        <v>3275</v>
      </c>
      <c r="H16" s="47">
        <f>Table2[[#This Row],[Listepris]]-(Table2[[#This Row],[Listepris]]*Forside!$B$26)</f>
        <v>3275</v>
      </c>
      <c r="I16" s="38" t="s">
        <v>292</v>
      </c>
      <c r="J16" s="58">
        <v>255</v>
      </c>
      <c r="K16" s="57">
        <v>70</v>
      </c>
      <c r="L16" s="58">
        <v>18</v>
      </c>
    </row>
    <row r="17" spans="1:12" ht="9" customHeight="1">
      <c r="A17" s="38"/>
      <c r="B17" s="33"/>
      <c r="C17" s="33"/>
      <c r="D17" s="31"/>
      <c r="E17" s="31"/>
      <c r="F17" s="32"/>
      <c r="G17" s="46"/>
      <c r="H17" s="47"/>
      <c r="I17" s="38"/>
      <c r="J17" s="58"/>
      <c r="K17" s="57"/>
      <c r="L17" s="58"/>
    </row>
    <row r="18" spans="1:12">
      <c r="A18" s="38" t="s">
        <v>472</v>
      </c>
      <c r="B18" s="33" t="s">
        <v>467</v>
      </c>
      <c r="C18" s="33" t="s">
        <v>127</v>
      </c>
      <c r="D18" s="31" t="s">
        <v>678</v>
      </c>
      <c r="E18" s="31">
        <v>2094</v>
      </c>
      <c r="F18" s="32"/>
      <c r="G18" s="46">
        <f>Table2[[#This Row],[Listepris]]-(Table2[[#This Row],[Listepris]]*Forside!$B$25)</f>
        <v>2094</v>
      </c>
      <c r="H18" s="47">
        <f>Table2[[#This Row],[Listepris]]-(Table2[[#This Row],[Listepris]]*Forside!$B$26)</f>
        <v>2094</v>
      </c>
      <c r="I18" s="38" t="s">
        <v>292</v>
      </c>
      <c r="J18" s="58">
        <v>215</v>
      </c>
      <c r="K18" s="57">
        <v>65</v>
      </c>
      <c r="L18" s="58">
        <v>16</v>
      </c>
    </row>
    <row r="19" spans="1:12">
      <c r="A19" s="38" t="s">
        <v>473</v>
      </c>
      <c r="B19" s="33" t="s">
        <v>467</v>
      </c>
      <c r="C19" s="33" t="s">
        <v>128</v>
      </c>
      <c r="D19" s="31" t="s">
        <v>684</v>
      </c>
      <c r="E19" s="31">
        <v>3031</v>
      </c>
      <c r="F19" s="32"/>
      <c r="G19" s="46">
        <f>Table2[[#This Row],[Listepris]]-(Table2[[#This Row],[Listepris]]*Forside!$B$25)</f>
        <v>3031</v>
      </c>
      <c r="H19" s="47">
        <f>Table2[[#This Row],[Listepris]]-(Table2[[#This Row],[Listepris]]*Forside!$B$26)</f>
        <v>3031</v>
      </c>
      <c r="I19" s="38" t="s">
        <v>292</v>
      </c>
      <c r="J19" s="58">
        <v>215</v>
      </c>
      <c r="K19" s="57">
        <v>65</v>
      </c>
      <c r="L19" s="58">
        <v>17</v>
      </c>
    </row>
    <row r="20" spans="1:12">
      <c r="A20" s="38" t="s">
        <v>474</v>
      </c>
      <c r="B20" s="33" t="s">
        <v>467</v>
      </c>
      <c r="C20" s="33" t="s">
        <v>129</v>
      </c>
      <c r="D20" s="31" t="s">
        <v>685</v>
      </c>
      <c r="E20" s="31">
        <v>3172</v>
      </c>
      <c r="F20" s="32"/>
      <c r="G20" s="46">
        <f>Table2[[#This Row],[Listepris]]-(Table2[[#This Row],[Listepris]]*Forside!$B$25)</f>
        <v>3172</v>
      </c>
      <c r="H20" s="47">
        <f>Table2[[#This Row],[Listepris]]-(Table2[[#This Row],[Listepris]]*Forside!$B$26)</f>
        <v>3172</v>
      </c>
      <c r="I20" s="38" t="s">
        <v>292</v>
      </c>
      <c r="J20" s="58">
        <v>225</v>
      </c>
      <c r="K20" s="57">
        <v>65</v>
      </c>
      <c r="L20" s="58">
        <v>17</v>
      </c>
    </row>
    <row r="21" spans="1:12">
      <c r="A21" s="38" t="s">
        <v>475</v>
      </c>
      <c r="B21" s="33" t="s">
        <v>467</v>
      </c>
      <c r="C21" s="33" t="s">
        <v>130</v>
      </c>
      <c r="D21" s="31" t="s">
        <v>698</v>
      </c>
      <c r="E21" s="31">
        <v>3232</v>
      </c>
      <c r="F21" s="32"/>
      <c r="G21" s="46">
        <f>Table2[[#This Row],[Listepris]]-(Table2[[#This Row],[Listepris]]*Forside!$B$25)</f>
        <v>3232</v>
      </c>
      <c r="H21" s="47">
        <f>Table2[[#This Row],[Listepris]]-(Table2[[#This Row],[Listepris]]*Forside!$B$26)</f>
        <v>3232</v>
      </c>
      <c r="I21" s="38" t="s">
        <v>292</v>
      </c>
      <c r="J21" s="58">
        <v>235</v>
      </c>
      <c r="K21" s="57">
        <v>65</v>
      </c>
      <c r="L21" s="58">
        <v>17</v>
      </c>
    </row>
    <row r="22" spans="1:12">
      <c r="A22" s="38" t="s">
        <v>476</v>
      </c>
      <c r="B22" s="33" t="s">
        <v>467</v>
      </c>
      <c r="C22" s="33" t="s">
        <v>131</v>
      </c>
      <c r="D22" s="31" t="s">
        <v>699</v>
      </c>
      <c r="E22" s="31">
        <v>3466</v>
      </c>
      <c r="F22" s="32"/>
      <c r="G22" s="46">
        <f>Table2[[#This Row],[Listepris]]-(Table2[[#This Row],[Listepris]]*Forside!$B$25)</f>
        <v>3466</v>
      </c>
      <c r="H22" s="47">
        <f>Table2[[#This Row],[Listepris]]-(Table2[[#This Row],[Listepris]]*Forside!$B$26)</f>
        <v>3466</v>
      </c>
      <c r="I22" s="38" t="s">
        <v>292</v>
      </c>
      <c r="J22" s="58">
        <v>245</v>
      </c>
      <c r="K22" s="57">
        <v>65</v>
      </c>
      <c r="L22" s="58">
        <v>17</v>
      </c>
    </row>
    <row r="23" spans="1:12">
      <c r="A23" s="38" t="s">
        <v>477</v>
      </c>
      <c r="B23" s="33" t="s">
        <v>467</v>
      </c>
      <c r="C23" s="33" t="s">
        <v>132</v>
      </c>
      <c r="D23" s="31" t="s">
        <v>700</v>
      </c>
      <c r="E23" s="31">
        <v>3655</v>
      </c>
      <c r="F23" s="32"/>
      <c r="G23" s="46">
        <f>Table2[[#This Row],[Listepris]]-(Table2[[#This Row],[Listepris]]*Forside!$B$25)</f>
        <v>3655</v>
      </c>
      <c r="H23" s="47">
        <f>Table2[[#This Row],[Listepris]]-(Table2[[#This Row],[Listepris]]*Forside!$B$26)</f>
        <v>3655</v>
      </c>
      <c r="I23" s="38" t="s">
        <v>292</v>
      </c>
      <c r="J23" s="58">
        <v>255</v>
      </c>
      <c r="K23" s="57">
        <v>65</v>
      </c>
      <c r="L23" s="58">
        <v>17</v>
      </c>
    </row>
    <row r="24" spans="1:12">
      <c r="A24" s="38" t="s">
        <v>478</v>
      </c>
      <c r="B24" s="33" t="s">
        <v>467</v>
      </c>
      <c r="C24" s="33" t="s">
        <v>133</v>
      </c>
      <c r="D24" s="31" t="s">
        <v>697</v>
      </c>
      <c r="E24" s="31">
        <v>3700</v>
      </c>
      <c r="F24" s="32"/>
      <c r="G24" s="46">
        <f>Table2[[#This Row],[Listepris]]-(Table2[[#This Row],[Listepris]]*Forside!$B$25)</f>
        <v>3700</v>
      </c>
      <c r="H24" s="47">
        <f>Table2[[#This Row],[Listepris]]-(Table2[[#This Row],[Listepris]]*Forside!$B$26)</f>
        <v>3700</v>
      </c>
      <c r="I24" s="38" t="s">
        <v>292</v>
      </c>
      <c r="J24" s="58">
        <v>265</v>
      </c>
      <c r="K24" s="57">
        <v>65</v>
      </c>
      <c r="L24" s="58">
        <v>17</v>
      </c>
    </row>
    <row r="25" spans="1:12">
      <c r="A25" s="38" t="s">
        <v>479</v>
      </c>
      <c r="B25" s="33" t="s">
        <v>467</v>
      </c>
      <c r="C25" s="33" t="s">
        <v>134</v>
      </c>
      <c r="D25" s="31" t="s">
        <v>701</v>
      </c>
      <c r="E25" s="31">
        <v>3208</v>
      </c>
      <c r="F25" s="32"/>
      <c r="G25" s="46">
        <f>Table2[[#This Row],[Listepris]]-(Table2[[#This Row],[Listepris]]*Forside!$B$25)</f>
        <v>3208</v>
      </c>
      <c r="H25" s="47">
        <f>Table2[[#This Row],[Listepris]]-(Table2[[#This Row],[Listepris]]*Forside!$B$26)</f>
        <v>3208</v>
      </c>
      <c r="I25" s="38" t="s">
        <v>292</v>
      </c>
      <c r="J25" s="58">
        <v>235</v>
      </c>
      <c r="K25" s="57">
        <v>65</v>
      </c>
      <c r="L25" s="58">
        <v>18</v>
      </c>
    </row>
    <row r="26" spans="1:12">
      <c r="A26" s="38" t="s">
        <v>480</v>
      </c>
      <c r="B26" s="33" t="s">
        <v>467</v>
      </c>
      <c r="C26" s="33" t="s">
        <v>135</v>
      </c>
      <c r="D26" s="31" t="s">
        <v>702</v>
      </c>
      <c r="E26" s="31">
        <v>3575</v>
      </c>
      <c r="F26" s="32"/>
      <c r="G26" s="46">
        <f>Table2[[#This Row],[Listepris]]-(Table2[[#This Row],[Listepris]]*Forside!$B$25)</f>
        <v>3575</v>
      </c>
      <c r="H26" s="47">
        <f>Table2[[#This Row],[Listepris]]-(Table2[[#This Row],[Listepris]]*Forside!$B$26)</f>
        <v>3575</v>
      </c>
      <c r="I26" s="38" t="s">
        <v>292</v>
      </c>
      <c r="J26" s="58">
        <v>265</v>
      </c>
      <c r="K26" s="57">
        <v>65</v>
      </c>
      <c r="L26" s="58">
        <v>18</v>
      </c>
    </row>
    <row r="27" spans="1:12">
      <c r="A27" s="38" t="s">
        <v>481</v>
      </c>
      <c r="B27" s="33" t="s">
        <v>467</v>
      </c>
      <c r="C27" s="33" t="s">
        <v>136</v>
      </c>
      <c r="D27" s="31" t="s">
        <v>697</v>
      </c>
      <c r="E27" s="31">
        <v>3775</v>
      </c>
      <c r="F27" s="32"/>
      <c r="G27" s="46">
        <f>Table2[[#This Row],[Listepris]]-(Table2[[#This Row],[Listepris]]*Forside!$B$25)</f>
        <v>3775</v>
      </c>
      <c r="H27" s="47">
        <f>Table2[[#This Row],[Listepris]]-(Table2[[#This Row],[Listepris]]*Forside!$B$26)</f>
        <v>3775</v>
      </c>
      <c r="I27" s="38" t="s">
        <v>292</v>
      </c>
      <c r="J27" s="58">
        <v>275</v>
      </c>
      <c r="K27" s="57">
        <v>65</v>
      </c>
      <c r="L27" s="58">
        <v>18</v>
      </c>
    </row>
    <row r="28" spans="1:12" ht="9" customHeight="1">
      <c r="A28" s="38"/>
      <c r="B28" s="33"/>
      <c r="C28" s="33"/>
      <c r="D28" s="31"/>
      <c r="E28" s="31"/>
      <c r="F28" s="32"/>
      <c r="G28" s="46"/>
      <c r="H28" s="47"/>
      <c r="I28" s="38"/>
      <c r="J28" s="58"/>
      <c r="K28" s="57"/>
      <c r="L28" s="58"/>
    </row>
    <row r="29" spans="1:12">
      <c r="A29" s="38" t="s">
        <v>482</v>
      </c>
      <c r="B29" s="33" t="s">
        <v>467</v>
      </c>
      <c r="C29" s="33" t="s">
        <v>137</v>
      </c>
      <c r="D29" s="31" t="s">
        <v>687</v>
      </c>
      <c r="E29" s="31">
        <v>2818</v>
      </c>
      <c r="F29" s="32"/>
      <c r="G29" s="46">
        <f>Table2[[#This Row],[Listepris]]-(Table2[[#This Row],[Listepris]]*Forside!$B$25)</f>
        <v>2818</v>
      </c>
      <c r="H29" s="47">
        <f>Table2[[#This Row],[Listepris]]-(Table2[[#This Row],[Listepris]]*Forside!$B$26)</f>
        <v>2818</v>
      </c>
      <c r="I29" s="38" t="s">
        <v>292</v>
      </c>
      <c r="J29" s="58">
        <v>215</v>
      </c>
      <c r="K29" s="57">
        <v>60</v>
      </c>
      <c r="L29" s="58">
        <v>17</v>
      </c>
    </row>
    <row r="30" spans="1:12">
      <c r="A30" s="38" t="s">
        <v>483</v>
      </c>
      <c r="B30" s="33" t="s">
        <v>467</v>
      </c>
      <c r="C30" s="33" t="s">
        <v>138</v>
      </c>
      <c r="D30" s="31" t="s">
        <v>684</v>
      </c>
      <c r="E30" s="31">
        <v>3132</v>
      </c>
      <c r="F30" s="32"/>
      <c r="G30" s="46">
        <f>Table2[[#This Row],[Listepris]]-(Table2[[#This Row],[Listepris]]*Forside!$B$25)</f>
        <v>3132</v>
      </c>
      <c r="H30" s="47">
        <f>Table2[[#This Row],[Listepris]]-(Table2[[#This Row],[Listepris]]*Forside!$B$26)</f>
        <v>3132</v>
      </c>
      <c r="I30" s="38" t="s">
        <v>292</v>
      </c>
      <c r="J30" s="58">
        <v>225</v>
      </c>
      <c r="K30" s="57">
        <v>60</v>
      </c>
      <c r="L30" s="58">
        <v>17</v>
      </c>
    </row>
    <row r="31" spans="1:12">
      <c r="A31" s="38" t="s">
        <v>484</v>
      </c>
      <c r="B31" s="33" t="s">
        <v>467</v>
      </c>
      <c r="C31" s="33" t="s">
        <v>139</v>
      </c>
      <c r="D31" s="31" t="s">
        <v>685</v>
      </c>
      <c r="E31" s="31">
        <v>3363</v>
      </c>
      <c r="F31" s="32"/>
      <c r="G31" s="46">
        <f>Table2[[#This Row],[Listepris]]-(Table2[[#This Row],[Listepris]]*Forside!$B$25)</f>
        <v>3363</v>
      </c>
      <c r="H31" s="47">
        <f>Table2[[#This Row],[Listepris]]-(Table2[[#This Row],[Listepris]]*Forside!$B$26)</f>
        <v>3363</v>
      </c>
      <c r="I31" s="38" t="s">
        <v>292</v>
      </c>
      <c r="J31" s="58">
        <v>235</v>
      </c>
      <c r="K31" s="57">
        <v>60</v>
      </c>
      <c r="L31" s="58">
        <v>17</v>
      </c>
    </row>
    <row r="32" spans="1:12">
      <c r="A32" s="38" t="s">
        <v>485</v>
      </c>
      <c r="B32" s="33" t="s">
        <v>467</v>
      </c>
      <c r="C32" s="33" t="s">
        <v>363</v>
      </c>
      <c r="D32" s="31" t="s">
        <v>678</v>
      </c>
      <c r="E32" s="31">
        <v>3302</v>
      </c>
      <c r="F32" s="32"/>
      <c r="G32" s="46">
        <f>Table2[[#This Row],[Listepris]]-(Table2[[#This Row],[Listepris]]*Forside!$B$25)</f>
        <v>3302</v>
      </c>
      <c r="H32" s="47">
        <f>Table2[[#This Row],[Listepris]]-(Table2[[#This Row],[Listepris]]*Forside!$B$26)</f>
        <v>3302</v>
      </c>
      <c r="I32" s="38" t="s">
        <v>292</v>
      </c>
      <c r="J32" s="58">
        <v>215</v>
      </c>
      <c r="K32" s="57">
        <v>60</v>
      </c>
      <c r="L32" s="58">
        <v>18</v>
      </c>
    </row>
    <row r="33" spans="1:12">
      <c r="A33" s="38" t="s">
        <v>486</v>
      </c>
      <c r="B33" s="33" t="s">
        <v>467</v>
      </c>
      <c r="C33" s="33" t="s">
        <v>140</v>
      </c>
      <c r="D33" s="31" t="s">
        <v>688</v>
      </c>
      <c r="E33" s="31">
        <v>3413</v>
      </c>
      <c r="F33" s="32"/>
      <c r="G33" s="46">
        <f>Table2[[#This Row],[Listepris]]-(Table2[[#This Row],[Listepris]]*Forside!$B$25)</f>
        <v>3413</v>
      </c>
      <c r="H33" s="47">
        <f>Table2[[#This Row],[Listepris]]-(Table2[[#This Row],[Listepris]]*Forside!$B$26)</f>
        <v>3413</v>
      </c>
      <c r="I33" s="38" t="s">
        <v>292</v>
      </c>
      <c r="J33" s="58">
        <v>225</v>
      </c>
      <c r="K33" s="57">
        <v>60</v>
      </c>
      <c r="L33" s="58">
        <v>18</v>
      </c>
    </row>
    <row r="34" spans="1:12">
      <c r="A34" s="38" t="s">
        <v>487</v>
      </c>
      <c r="B34" s="33" t="s">
        <v>467</v>
      </c>
      <c r="C34" s="33" t="s">
        <v>141</v>
      </c>
      <c r="D34" s="31" t="s">
        <v>703</v>
      </c>
      <c r="E34" s="31">
        <v>3402</v>
      </c>
      <c r="F34" s="32"/>
      <c r="G34" s="46">
        <f>Table2[[#This Row],[Listepris]]-(Table2[[#This Row],[Listepris]]*Forside!$B$25)</f>
        <v>3402</v>
      </c>
      <c r="H34" s="47">
        <f>Table2[[#This Row],[Listepris]]-(Table2[[#This Row],[Listepris]]*Forside!$B$26)</f>
        <v>3402</v>
      </c>
      <c r="I34" s="38" t="s">
        <v>292</v>
      </c>
      <c r="J34" s="58">
        <v>235</v>
      </c>
      <c r="K34" s="57">
        <v>60</v>
      </c>
      <c r="L34" s="58">
        <v>18</v>
      </c>
    </row>
    <row r="35" spans="1:12">
      <c r="A35" s="38" t="s">
        <v>488</v>
      </c>
      <c r="B35" s="33" t="s">
        <v>467</v>
      </c>
      <c r="C35" s="33" t="s">
        <v>142</v>
      </c>
      <c r="D35" s="31" t="s">
        <v>704</v>
      </c>
      <c r="E35" s="31">
        <v>3698</v>
      </c>
      <c r="F35" s="32"/>
      <c r="G35" s="46">
        <f>Table2[[#This Row],[Listepris]]-(Table2[[#This Row],[Listepris]]*Forside!$B$25)</f>
        <v>3698</v>
      </c>
      <c r="H35" s="47">
        <f>Table2[[#This Row],[Listepris]]-(Table2[[#This Row],[Listepris]]*Forside!$B$26)</f>
        <v>3698</v>
      </c>
      <c r="I35" s="38" t="s">
        <v>292</v>
      </c>
      <c r="J35" s="58">
        <v>245</v>
      </c>
      <c r="K35" s="57">
        <v>60</v>
      </c>
      <c r="L35" s="58">
        <v>18</v>
      </c>
    </row>
    <row r="36" spans="1:12">
      <c r="A36" s="38" t="s">
        <v>489</v>
      </c>
      <c r="B36" s="33" t="s">
        <v>467</v>
      </c>
      <c r="C36" s="33" t="s">
        <v>143</v>
      </c>
      <c r="D36" s="31" t="s">
        <v>705</v>
      </c>
      <c r="E36" s="31">
        <v>3748</v>
      </c>
      <c r="F36" s="32"/>
      <c r="G36" s="46">
        <f>Table2[[#This Row],[Listepris]]-(Table2[[#This Row],[Listepris]]*Forside!$B$25)</f>
        <v>3748</v>
      </c>
      <c r="H36" s="47">
        <f>Table2[[#This Row],[Listepris]]-(Table2[[#This Row],[Listepris]]*Forside!$B$26)</f>
        <v>3748</v>
      </c>
      <c r="I36" s="38" t="s">
        <v>292</v>
      </c>
      <c r="J36" s="58">
        <v>255</v>
      </c>
      <c r="K36" s="57">
        <v>60</v>
      </c>
      <c r="L36" s="58">
        <v>18</v>
      </c>
    </row>
    <row r="37" spans="1:12">
      <c r="A37" s="38" t="s">
        <v>490</v>
      </c>
      <c r="B37" s="33" t="s">
        <v>467</v>
      </c>
      <c r="C37" s="33" t="s">
        <v>144</v>
      </c>
      <c r="D37" s="31" t="s">
        <v>700</v>
      </c>
      <c r="E37" s="31">
        <v>3801</v>
      </c>
      <c r="F37" s="32"/>
      <c r="G37" s="46">
        <f>Table2[[#This Row],[Listepris]]-(Table2[[#This Row],[Listepris]]*Forside!$B$25)</f>
        <v>3801</v>
      </c>
      <c r="H37" s="47">
        <f>Table2[[#This Row],[Listepris]]-(Table2[[#This Row],[Listepris]]*Forside!$B$26)</f>
        <v>3801</v>
      </c>
      <c r="I37" s="38" t="s">
        <v>292</v>
      </c>
      <c r="J37" s="58">
        <v>265</v>
      </c>
      <c r="K37" s="57">
        <v>60</v>
      </c>
      <c r="L37" s="58">
        <v>18</v>
      </c>
    </row>
    <row r="38" spans="1:12">
      <c r="A38" s="38" t="s">
        <v>491</v>
      </c>
      <c r="B38" s="33" t="s">
        <v>467</v>
      </c>
      <c r="C38" s="33" t="s">
        <v>145</v>
      </c>
      <c r="D38" s="31" t="s">
        <v>696</v>
      </c>
      <c r="E38" s="31">
        <v>4677</v>
      </c>
      <c r="F38" s="32"/>
      <c r="G38" s="46">
        <f>Table2[[#This Row],[Listepris]]-(Table2[[#This Row],[Listepris]]*Forside!$B$25)</f>
        <v>4677</v>
      </c>
      <c r="H38" s="47">
        <f>Table2[[#This Row],[Listepris]]-(Table2[[#This Row],[Listepris]]*Forside!$B$26)</f>
        <v>4677</v>
      </c>
      <c r="I38" s="38" t="s">
        <v>292</v>
      </c>
      <c r="J38" s="58">
        <v>275</v>
      </c>
      <c r="K38" s="57">
        <v>60</v>
      </c>
      <c r="L38" s="58">
        <v>20</v>
      </c>
    </row>
    <row r="39" spans="1:12" ht="9" customHeight="1">
      <c r="A39" s="38"/>
      <c r="B39" s="33"/>
      <c r="C39" s="33"/>
      <c r="D39" s="31"/>
      <c r="E39" s="31"/>
      <c r="F39" s="32"/>
      <c r="G39" s="46"/>
      <c r="H39" s="47"/>
      <c r="I39" s="38"/>
      <c r="J39" s="58"/>
      <c r="K39" s="57"/>
      <c r="L39" s="58"/>
    </row>
    <row r="40" spans="1:12">
      <c r="A40" s="38" t="s">
        <v>492</v>
      </c>
      <c r="B40" s="33" t="s">
        <v>467</v>
      </c>
      <c r="C40" s="33" t="s">
        <v>146</v>
      </c>
      <c r="D40" s="31" t="s">
        <v>675</v>
      </c>
      <c r="E40" s="31">
        <v>3112</v>
      </c>
      <c r="F40" s="32"/>
      <c r="G40" s="46">
        <f>Table2[[#This Row],[Listepris]]-(Table2[[#This Row],[Listepris]]*Forside!$B$25)</f>
        <v>3112</v>
      </c>
      <c r="H40" s="47">
        <f>Table2[[#This Row],[Listepris]]-(Table2[[#This Row],[Listepris]]*Forside!$B$26)</f>
        <v>3112</v>
      </c>
      <c r="I40" s="38" t="s">
        <v>292</v>
      </c>
      <c r="J40" s="58">
        <v>215</v>
      </c>
      <c r="K40" s="57">
        <v>55</v>
      </c>
      <c r="L40" s="58">
        <v>18</v>
      </c>
    </row>
    <row r="41" spans="1:12">
      <c r="A41" s="38" t="s">
        <v>493</v>
      </c>
      <c r="B41" s="33" t="s">
        <v>467</v>
      </c>
      <c r="C41" s="33" t="s">
        <v>147</v>
      </c>
      <c r="D41" s="31" t="s">
        <v>678</v>
      </c>
      <c r="E41" s="31">
        <v>3236</v>
      </c>
      <c r="F41" s="32"/>
      <c r="G41" s="46">
        <f>Table2[[#This Row],[Listepris]]-(Table2[[#This Row],[Listepris]]*Forside!$B$25)</f>
        <v>3236</v>
      </c>
      <c r="H41" s="47">
        <f>Table2[[#This Row],[Listepris]]-(Table2[[#This Row],[Listepris]]*Forside!$B$26)</f>
        <v>3236</v>
      </c>
      <c r="I41" s="38" t="s">
        <v>292</v>
      </c>
      <c r="J41" s="58">
        <v>225</v>
      </c>
      <c r="K41" s="57">
        <v>55</v>
      </c>
      <c r="L41" s="58">
        <v>18</v>
      </c>
    </row>
    <row r="42" spans="1:12">
      <c r="A42" s="38" t="s">
        <v>494</v>
      </c>
      <c r="B42" s="33" t="s">
        <v>467</v>
      </c>
      <c r="C42" s="33" t="s">
        <v>148</v>
      </c>
      <c r="D42" s="31" t="s">
        <v>688</v>
      </c>
      <c r="E42" s="31">
        <v>3453</v>
      </c>
      <c r="F42" s="32"/>
      <c r="G42" s="46">
        <f>Table2[[#This Row],[Listepris]]-(Table2[[#This Row],[Listepris]]*Forside!$B$25)</f>
        <v>3453</v>
      </c>
      <c r="H42" s="47">
        <f>Table2[[#This Row],[Listepris]]-(Table2[[#This Row],[Listepris]]*Forside!$B$26)</f>
        <v>3453</v>
      </c>
      <c r="I42" s="38" t="s">
        <v>292</v>
      </c>
      <c r="J42" s="58">
        <v>235</v>
      </c>
      <c r="K42" s="57">
        <v>55</v>
      </c>
      <c r="L42" s="58">
        <v>18</v>
      </c>
    </row>
    <row r="43" spans="1:12">
      <c r="A43" s="38" t="s">
        <v>495</v>
      </c>
      <c r="B43" s="33" t="s">
        <v>467</v>
      </c>
      <c r="C43" s="33" t="s">
        <v>149</v>
      </c>
      <c r="D43" s="31" t="s">
        <v>704</v>
      </c>
      <c r="E43" s="31">
        <v>3682</v>
      </c>
      <c r="F43" s="32"/>
      <c r="G43" s="46">
        <f>Table2[[#This Row],[Listepris]]-(Table2[[#This Row],[Listepris]]*Forside!$B$25)</f>
        <v>3682</v>
      </c>
      <c r="H43" s="47">
        <f>Table2[[#This Row],[Listepris]]-(Table2[[#This Row],[Listepris]]*Forside!$B$26)</f>
        <v>3682</v>
      </c>
      <c r="I43" s="38" t="s">
        <v>292</v>
      </c>
      <c r="J43" s="58">
        <v>255</v>
      </c>
      <c r="K43" s="57">
        <v>55</v>
      </c>
      <c r="L43" s="58">
        <v>18</v>
      </c>
    </row>
    <row r="44" spans="1:12">
      <c r="A44" s="38" t="s">
        <v>496</v>
      </c>
      <c r="B44" s="33" t="s">
        <v>467</v>
      </c>
      <c r="C44" s="33" t="s">
        <v>150</v>
      </c>
      <c r="D44" s="31" t="s">
        <v>684</v>
      </c>
      <c r="E44" s="31">
        <v>3910</v>
      </c>
      <c r="F44" s="32"/>
      <c r="G44" s="46">
        <f>Table2[[#This Row],[Listepris]]-(Table2[[#This Row],[Listepris]]*Forside!$B$25)</f>
        <v>3910</v>
      </c>
      <c r="H44" s="47">
        <f>Table2[[#This Row],[Listepris]]-(Table2[[#This Row],[Listepris]]*Forside!$B$26)</f>
        <v>3910</v>
      </c>
      <c r="I44" s="38" t="s">
        <v>292</v>
      </c>
      <c r="J44" s="58">
        <v>225</v>
      </c>
      <c r="K44" s="57">
        <v>55</v>
      </c>
      <c r="L44" s="58">
        <v>19</v>
      </c>
    </row>
    <row r="45" spans="1:12">
      <c r="A45" s="38" t="s">
        <v>497</v>
      </c>
      <c r="B45" s="33" t="s">
        <v>467</v>
      </c>
      <c r="C45" s="33" t="s">
        <v>151</v>
      </c>
      <c r="D45" s="31" t="s">
        <v>706</v>
      </c>
      <c r="E45" s="31">
        <v>4066</v>
      </c>
      <c r="F45" s="32"/>
      <c r="G45" s="46">
        <f>Table2[[#This Row],[Listepris]]-(Table2[[#This Row],[Listepris]]*Forside!$B$25)</f>
        <v>4066</v>
      </c>
      <c r="H45" s="47">
        <f>Table2[[#This Row],[Listepris]]-(Table2[[#This Row],[Listepris]]*Forside!$B$26)</f>
        <v>4066</v>
      </c>
      <c r="I45" s="38" t="s">
        <v>292</v>
      </c>
      <c r="J45" s="58">
        <v>235</v>
      </c>
      <c r="K45" s="57">
        <v>55</v>
      </c>
      <c r="L45" s="58">
        <v>19</v>
      </c>
    </row>
    <row r="46" spans="1:12">
      <c r="A46" s="38" t="s">
        <v>498</v>
      </c>
      <c r="B46" s="33" t="s">
        <v>467</v>
      </c>
      <c r="C46" s="33" t="s">
        <v>152</v>
      </c>
      <c r="D46" s="31" t="s">
        <v>703</v>
      </c>
      <c r="E46" s="31">
        <v>4189</v>
      </c>
      <c r="F46" s="32"/>
      <c r="G46" s="46">
        <f>Table2[[#This Row],[Listepris]]-(Table2[[#This Row],[Listepris]]*Forside!$B$25)</f>
        <v>4189</v>
      </c>
      <c r="H46" s="47">
        <f>Table2[[#This Row],[Listepris]]-(Table2[[#This Row],[Listepris]]*Forside!$B$26)</f>
        <v>4189</v>
      </c>
      <c r="I46" s="38" t="s">
        <v>292</v>
      </c>
      <c r="J46" s="58">
        <v>245</v>
      </c>
      <c r="K46" s="57">
        <v>55</v>
      </c>
      <c r="L46" s="58">
        <v>19</v>
      </c>
    </row>
    <row r="47" spans="1:12">
      <c r="A47" s="38" t="s">
        <v>499</v>
      </c>
      <c r="B47" s="33" t="s">
        <v>467</v>
      </c>
      <c r="C47" s="33" t="s">
        <v>153</v>
      </c>
      <c r="D47" s="31" t="s">
        <v>699</v>
      </c>
      <c r="E47" s="31">
        <v>4289</v>
      </c>
      <c r="F47" s="32"/>
      <c r="G47" s="46">
        <f>Table2[[#This Row],[Listepris]]-(Table2[[#This Row],[Listepris]]*Forside!$B$25)</f>
        <v>4289</v>
      </c>
      <c r="H47" s="47">
        <f>Table2[[#This Row],[Listepris]]-(Table2[[#This Row],[Listepris]]*Forside!$B$26)</f>
        <v>4289</v>
      </c>
      <c r="I47" s="38" t="s">
        <v>292</v>
      </c>
      <c r="J47" s="58">
        <v>255</v>
      </c>
      <c r="K47" s="57">
        <v>55</v>
      </c>
      <c r="L47" s="58">
        <v>19</v>
      </c>
    </row>
    <row r="48" spans="1:12">
      <c r="A48" s="38" t="s">
        <v>500</v>
      </c>
      <c r="B48" s="33" t="s">
        <v>467</v>
      </c>
      <c r="C48" s="33" t="s">
        <v>154</v>
      </c>
      <c r="D48" s="31" t="s">
        <v>707</v>
      </c>
      <c r="E48" s="31">
        <v>4253</v>
      </c>
      <c r="F48" s="32"/>
      <c r="G48" s="46">
        <f>Table2[[#This Row],[Listepris]]-(Table2[[#This Row],[Listepris]]*Forside!$B$25)</f>
        <v>4253</v>
      </c>
      <c r="H48" s="47">
        <f>Table2[[#This Row],[Listepris]]-(Table2[[#This Row],[Listepris]]*Forside!$B$26)</f>
        <v>4253</v>
      </c>
      <c r="I48" s="38" t="s">
        <v>292</v>
      </c>
      <c r="J48" s="58">
        <v>235</v>
      </c>
      <c r="K48" s="57">
        <v>55</v>
      </c>
      <c r="L48" s="58">
        <v>20</v>
      </c>
    </row>
    <row r="49" spans="1:12">
      <c r="A49" s="38" t="s">
        <v>501</v>
      </c>
      <c r="B49" s="33" t="s">
        <v>467</v>
      </c>
      <c r="C49" s="33" t="s">
        <v>155</v>
      </c>
      <c r="D49" s="31" t="s">
        <v>701</v>
      </c>
      <c r="E49" s="31">
        <v>4466</v>
      </c>
      <c r="F49" s="32"/>
      <c r="G49" s="46">
        <f>Table2[[#This Row],[Listepris]]-(Table2[[#This Row],[Listepris]]*Forside!$B$25)</f>
        <v>4466</v>
      </c>
      <c r="H49" s="47">
        <f>Table2[[#This Row],[Listepris]]-(Table2[[#This Row],[Listepris]]*Forside!$B$26)</f>
        <v>4466</v>
      </c>
      <c r="I49" s="38" t="s">
        <v>292</v>
      </c>
      <c r="J49" s="58">
        <v>255</v>
      </c>
      <c r="K49" s="57">
        <v>55</v>
      </c>
      <c r="L49" s="58">
        <v>20</v>
      </c>
    </row>
    <row r="50" spans="1:12">
      <c r="A50" s="38" t="s">
        <v>502</v>
      </c>
      <c r="B50" s="33" t="s">
        <v>467</v>
      </c>
      <c r="C50" s="33" t="s">
        <v>156</v>
      </c>
      <c r="D50" s="31" t="s">
        <v>708</v>
      </c>
      <c r="E50" s="31">
        <v>4727</v>
      </c>
      <c r="F50" s="32"/>
      <c r="G50" s="46">
        <f>Table2[[#This Row],[Listepris]]-(Table2[[#This Row],[Listepris]]*Forside!$B$25)</f>
        <v>4727</v>
      </c>
      <c r="H50" s="47">
        <f>Table2[[#This Row],[Listepris]]-(Table2[[#This Row],[Listepris]]*Forside!$B$26)</f>
        <v>4727</v>
      </c>
      <c r="I50" s="38" t="s">
        <v>292</v>
      </c>
      <c r="J50" s="58">
        <v>275</v>
      </c>
      <c r="K50" s="57">
        <v>55</v>
      </c>
      <c r="L50" s="58">
        <v>20</v>
      </c>
    </row>
    <row r="51" spans="1:12" ht="9" customHeight="1">
      <c r="A51" s="38"/>
      <c r="B51" s="33"/>
      <c r="C51" s="33"/>
      <c r="D51" s="31"/>
      <c r="E51" s="31"/>
      <c r="F51" s="32"/>
      <c r="G51" s="46"/>
      <c r="H51" s="47"/>
      <c r="I51" s="38"/>
      <c r="J51" s="58"/>
      <c r="K51" s="57"/>
      <c r="L51" s="58"/>
    </row>
    <row r="52" spans="1:12">
      <c r="A52" s="38" t="s">
        <v>503</v>
      </c>
      <c r="B52" s="33" t="s">
        <v>467</v>
      </c>
      <c r="C52" s="33" t="s">
        <v>157</v>
      </c>
      <c r="D52" s="31" t="s">
        <v>683</v>
      </c>
      <c r="E52" s="31">
        <v>3730</v>
      </c>
      <c r="F52" s="32"/>
      <c r="G52" s="46">
        <f>Table2[[#This Row],[Listepris]]-(Table2[[#This Row],[Listepris]]*Forside!$B$25)</f>
        <v>3730</v>
      </c>
      <c r="H52" s="47">
        <f>Table2[[#This Row],[Listepris]]-(Table2[[#This Row],[Listepris]]*Forside!$B$26)</f>
        <v>3730</v>
      </c>
      <c r="I52" s="38" t="s">
        <v>292</v>
      </c>
      <c r="J52" s="58">
        <v>235</v>
      </c>
      <c r="K52" s="57">
        <v>50</v>
      </c>
      <c r="L52" s="58">
        <v>18</v>
      </c>
    </row>
    <row r="53" spans="1:12">
      <c r="A53" s="38" t="s">
        <v>504</v>
      </c>
      <c r="B53" s="33" t="s">
        <v>467</v>
      </c>
      <c r="C53" s="33" t="s">
        <v>158</v>
      </c>
      <c r="D53" s="31" t="s">
        <v>684</v>
      </c>
      <c r="E53" s="31">
        <v>3961</v>
      </c>
      <c r="F53" s="32"/>
      <c r="G53" s="46">
        <f>Table2[[#This Row],[Listepris]]-(Table2[[#This Row],[Listepris]]*Forside!$B$25)</f>
        <v>3961</v>
      </c>
      <c r="H53" s="47">
        <f>Table2[[#This Row],[Listepris]]-(Table2[[#This Row],[Listepris]]*Forside!$B$26)</f>
        <v>3961</v>
      </c>
      <c r="I53" s="38" t="s">
        <v>292</v>
      </c>
      <c r="J53" s="58">
        <v>235</v>
      </c>
      <c r="K53" s="57">
        <v>50</v>
      </c>
      <c r="L53" s="58">
        <v>19</v>
      </c>
    </row>
    <row r="54" spans="1:12">
      <c r="A54" s="38" t="s">
        <v>505</v>
      </c>
      <c r="B54" s="33" t="s">
        <v>467</v>
      </c>
      <c r="C54" s="33" t="s">
        <v>159</v>
      </c>
      <c r="D54" s="31" t="s">
        <v>706</v>
      </c>
      <c r="E54" s="31">
        <v>4126</v>
      </c>
      <c r="F54" s="32"/>
      <c r="G54" s="46">
        <f>Table2[[#This Row],[Listepris]]-(Table2[[#This Row],[Listepris]]*Forside!$B$25)</f>
        <v>4126</v>
      </c>
      <c r="H54" s="47">
        <f>Table2[[#This Row],[Listepris]]-(Table2[[#This Row],[Listepris]]*Forside!$B$26)</f>
        <v>4126</v>
      </c>
      <c r="I54" s="38" t="s">
        <v>292</v>
      </c>
      <c r="J54" s="58">
        <v>245</v>
      </c>
      <c r="K54" s="57">
        <v>50</v>
      </c>
      <c r="L54" s="58">
        <v>19</v>
      </c>
    </row>
    <row r="55" spans="1:12">
      <c r="A55" s="38" t="s">
        <v>506</v>
      </c>
      <c r="B55" s="33" t="s">
        <v>467</v>
      </c>
      <c r="C55" s="33" t="s">
        <v>160</v>
      </c>
      <c r="D55" s="31" t="s">
        <v>703</v>
      </c>
      <c r="E55" s="31">
        <v>4287</v>
      </c>
      <c r="F55" s="32"/>
      <c r="G55" s="46">
        <f>Table2[[#This Row],[Listepris]]-(Table2[[#This Row],[Listepris]]*Forside!$B$25)</f>
        <v>4287</v>
      </c>
      <c r="H55" s="47">
        <f>Table2[[#This Row],[Listepris]]-(Table2[[#This Row],[Listepris]]*Forside!$B$26)</f>
        <v>4287</v>
      </c>
      <c r="I55" s="38" t="s">
        <v>292</v>
      </c>
      <c r="J55" s="58">
        <v>255</v>
      </c>
      <c r="K55" s="57">
        <v>50</v>
      </c>
      <c r="L55" s="58">
        <v>19</v>
      </c>
    </row>
    <row r="56" spans="1:12">
      <c r="A56" s="38" t="s">
        <v>507</v>
      </c>
      <c r="B56" s="33" t="s">
        <v>467</v>
      </c>
      <c r="C56" s="33" t="s">
        <v>161</v>
      </c>
      <c r="D56" s="31" t="s">
        <v>701</v>
      </c>
      <c r="E56" s="31">
        <v>4438</v>
      </c>
      <c r="F56" s="32"/>
      <c r="G56" s="46">
        <f>Table2[[#This Row],[Listepris]]-(Table2[[#This Row],[Listepris]]*Forside!$B$25)</f>
        <v>4438</v>
      </c>
      <c r="H56" s="47">
        <f>Table2[[#This Row],[Listepris]]-(Table2[[#This Row],[Listepris]]*Forside!$B$26)</f>
        <v>4438</v>
      </c>
      <c r="I56" s="38" t="s">
        <v>292</v>
      </c>
      <c r="J56" s="58">
        <v>265</v>
      </c>
      <c r="K56" s="57">
        <v>50</v>
      </c>
      <c r="L56" s="58">
        <v>19</v>
      </c>
    </row>
    <row r="57" spans="1:12">
      <c r="A57" s="38" t="s">
        <v>508</v>
      </c>
      <c r="B57" s="33" t="s">
        <v>467</v>
      </c>
      <c r="C57" s="33" t="s">
        <v>162</v>
      </c>
      <c r="D57" s="31" t="s">
        <v>87</v>
      </c>
      <c r="E57" s="31">
        <v>4345</v>
      </c>
      <c r="F57" s="32"/>
      <c r="G57" s="46">
        <f>Table2[[#This Row],[Listepris]]-(Table2[[#This Row],[Listepris]]*Forside!$B$25)</f>
        <v>4345</v>
      </c>
      <c r="H57" s="47">
        <f>Table2[[#This Row],[Listepris]]-(Table2[[#This Row],[Listepris]]*Forside!$B$26)</f>
        <v>4345</v>
      </c>
      <c r="I57" s="38" t="s">
        <v>292</v>
      </c>
      <c r="J57" s="58">
        <v>235</v>
      </c>
      <c r="K57" s="57">
        <v>50</v>
      </c>
      <c r="L57" s="58">
        <v>20</v>
      </c>
    </row>
    <row r="58" spans="1:12">
      <c r="A58" s="38" t="s">
        <v>509</v>
      </c>
      <c r="B58" s="33" t="s">
        <v>467</v>
      </c>
      <c r="C58" s="33" t="s">
        <v>163</v>
      </c>
      <c r="D58" s="31" t="s">
        <v>706</v>
      </c>
      <c r="E58" s="31">
        <v>4459</v>
      </c>
      <c r="F58" s="32"/>
      <c r="G58" s="46">
        <f>Table2[[#This Row],[Listepris]]-(Table2[[#This Row],[Listepris]]*Forside!$B$25)</f>
        <v>4459</v>
      </c>
      <c r="H58" s="47">
        <f>Table2[[#This Row],[Listepris]]-(Table2[[#This Row],[Listepris]]*Forside!$B$26)</f>
        <v>4459</v>
      </c>
      <c r="I58" s="38" t="s">
        <v>292</v>
      </c>
      <c r="J58" s="58">
        <v>245</v>
      </c>
      <c r="K58" s="57">
        <v>50</v>
      </c>
      <c r="L58" s="58">
        <v>20</v>
      </c>
    </row>
    <row r="59" spans="1:12">
      <c r="A59" s="38" t="s">
        <v>510</v>
      </c>
      <c r="B59" s="33" t="s">
        <v>467</v>
      </c>
      <c r="C59" s="33" t="s">
        <v>164</v>
      </c>
      <c r="D59" s="31" t="s">
        <v>704</v>
      </c>
      <c r="E59" s="31">
        <v>4573</v>
      </c>
      <c r="F59" s="32"/>
      <c r="G59" s="46">
        <f>Table2[[#This Row],[Listepris]]-(Table2[[#This Row],[Listepris]]*Forside!$B$25)</f>
        <v>4573</v>
      </c>
      <c r="H59" s="47">
        <f>Table2[[#This Row],[Listepris]]-(Table2[[#This Row],[Listepris]]*Forside!$B$26)</f>
        <v>4573</v>
      </c>
      <c r="I59" s="38" t="s">
        <v>292</v>
      </c>
      <c r="J59" s="58">
        <v>255</v>
      </c>
      <c r="K59" s="57">
        <v>50</v>
      </c>
      <c r="L59" s="58">
        <v>20</v>
      </c>
    </row>
    <row r="60" spans="1:12">
      <c r="A60" s="38" t="s">
        <v>511</v>
      </c>
      <c r="B60" s="33" t="s">
        <v>467</v>
      </c>
      <c r="C60" s="33" t="s">
        <v>165</v>
      </c>
      <c r="D60" s="31" t="s">
        <v>699</v>
      </c>
      <c r="E60" s="31">
        <v>4846</v>
      </c>
      <c r="F60" s="32"/>
      <c r="G60" s="46">
        <f>Table2[[#This Row],[Listepris]]-(Table2[[#This Row],[Listepris]]*Forside!$B$25)</f>
        <v>4846</v>
      </c>
      <c r="H60" s="47">
        <f>Table2[[#This Row],[Listepris]]-(Table2[[#This Row],[Listepris]]*Forside!$B$26)</f>
        <v>4846</v>
      </c>
      <c r="I60" s="38" t="s">
        <v>292</v>
      </c>
      <c r="J60" s="58">
        <v>265</v>
      </c>
      <c r="K60" s="57">
        <v>50</v>
      </c>
      <c r="L60" s="58">
        <v>20</v>
      </c>
    </row>
    <row r="61" spans="1:12">
      <c r="A61" s="38" t="s">
        <v>512</v>
      </c>
      <c r="B61" s="33" t="s">
        <v>467</v>
      </c>
      <c r="C61" s="33" t="s">
        <v>166</v>
      </c>
      <c r="D61" s="31" t="s">
        <v>709</v>
      </c>
      <c r="E61" s="31">
        <v>5124</v>
      </c>
      <c r="F61" s="32"/>
      <c r="G61" s="46">
        <f>Table2[[#This Row],[Listepris]]-(Table2[[#This Row],[Listepris]]*Forside!$B$25)</f>
        <v>5124</v>
      </c>
      <c r="H61" s="47">
        <f>Table2[[#This Row],[Listepris]]-(Table2[[#This Row],[Listepris]]*Forside!$B$26)</f>
        <v>5124</v>
      </c>
      <c r="I61" s="38" t="s">
        <v>292</v>
      </c>
      <c r="J61" s="58">
        <v>275</v>
      </c>
      <c r="K61" s="57">
        <v>50</v>
      </c>
      <c r="L61" s="58">
        <v>20</v>
      </c>
    </row>
    <row r="62" spans="1:12">
      <c r="A62" s="38" t="s">
        <v>513</v>
      </c>
      <c r="B62" s="33" t="s">
        <v>467</v>
      </c>
      <c r="C62" s="33" t="s">
        <v>167</v>
      </c>
      <c r="D62" s="31" t="s">
        <v>697</v>
      </c>
      <c r="E62" s="31">
        <v>5369</v>
      </c>
      <c r="F62" s="32"/>
      <c r="G62" s="46">
        <f>Table2[[#This Row],[Listepris]]-(Table2[[#This Row],[Listepris]]*Forside!$B$25)</f>
        <v>5369</v>
      </c>
      <c r="H62" s="47">
        <f>Table2[[#This Row],[Listepris]]-(Table2[[#This Row],[Listepris]]*Forside!$B$26)</f>
        <v>5369</v>
      </c>
      <c r="I62" s="38" t="s">
        <v>292</v>
      </c>
      <c r="J62" s="58">
        <v>285</v>
      </c>
      <c r="K62" s="57">
        <v>50</v>
      </c>
      <c r="L62" s="58">
        <v>20</v>
      </c>
    </row>
    <row r="63" spans="1:12">
      <c r="A63" s="38" t="s">
        <v>722</v>
      </c>
      <c r="B63" s="33" t="s">
        <v>467</v>
      </c>
      <c r="C63" s="33" t="s">
        <v>710</v>
      </c>
      <c r="D63" s="31" t="s">
        <v>688</v>
      </c>
      <c r="E63" s="31">
        <v>4691</v>
      </c>
      <c r="F63" s="32"/>
      <c r="G63" s="46">
        <f>Table2[[#This Row],[Listepris]]-(Table2[[#This Row],[Listepris]]*Forside!$B$25)</f>
        <v>4691</v>
      </c>
      <c r="H63" s="47">
        <f>Table2[[#This Row],[Listepris]]-(Table2[[#This Row],[Listepris]]*Forside!$B$26)</f>
        <v>4691</v>
      </c>
      <c r="I63" s="38" t="s">
        <v>689</v>
      </c>
      <c r="J63" s="58">
        <v>235</v>
      </c>
      <c r="K63" s="57">
        <v>50</v>
      </c>
      <c r="L63" s="58">
        <v>21</v>
      </c>
    </row>
    <row r="64" spans="1:12">
      <c r="A64" s="38" t="s">
        <v>514</v>
      </c>
      <c r="B64" s="33" t="s">
        <v>467</v>
      </c>
      <c r="C64" s="33" t="s">
        <v>201</v>
      </c>
      <c r="D64" s="31" t="s">
        <v>711</v>
      </c>
      <c r="E64" s="31">
        <v>5816</v>
      </c>
      <c r="F64" s="32"/>
      <c r="G64" s="46">
        <f>Table2[[#This Row],[Listepris]]-(Table2[[#This Row],[Listepris]]*Forside!$B$25)</f>
        <v>5816</v>
      </c>
      <c r="H64" s="47">
        <f>Table2[[#This Row],[Listepris]]-(Table2[[#This Row],[Listepris]]*Forside!$B$26)</f>
        <v>5816</v>
      </c>
      <c r="I64" s="38" t="s">
        <v>292</v>
      </c>
      <c r="J64" s="58">
        <v>275</v>
      </c>
      <c r="K64" s="57">
        <v>50</v>
      </c>
      <c r="L64" s="58">
        <v>22</v>
      </c>
    </row>
    <row r="65" spans="1:12" ht="9" customHeight="1">
      <c r="A65" s="38"/>
      <c r="B65" s="33"/>
      <c r="C65" s="33"/>
      <c r="D65" s="31"/>
      <c r="E65" s="31"/>
      <c r="F65" s="32"/>
      <c r="G65" s="46"/>
      <c r="H65" s="47"/>
      <c r="I65" s="38"/>
      <c r="J65" s="58"/>
      <c r="K65" s="57"/>
      <c r="L65" s="58"/>
    </row>
    <row r="66" spans="1:12">
      <c r="A66" s="38" t="s">
        <v>515</v>
      </c>
      <c r="B66" s="33" t="s">
        <v>467</v>
      </c>
      <c r="C66" s="33" t="s">
        <v>89</v>
      </c>
      <c r="D66" s="31" t="s">
        <v>80</v>
      </c>
      <c r="E66" s="31">
        <v>4492</v>
      </c>
      <c r="F66" s="32"/>
      <c r="G66" s="46">
        <f>Table2[[#This Row],[Listepris]]-(Table2[[#This Row],[Listepris]]*Forside!$B$25)</f>
        <v>4492</v>
      </c>
      <c r="H66" s="47">
        <f>Table2[[#This Row],[Listepris]]-(Table2[[#This Row],[Listepris]]*Forside!$B$26)</f>
        <v>4492</v>
      </c>
      <c r="I66" s="38" t="s">
        <v>292</v>
      </c>
      <c r="J66" s="58">
        <v>245</v>
      </c>
      <c r="K66" s="57">
        <v>45</v>
      </c>
      <c r="L66" s="58">
        <v>20</v>
      </c>
    </row>
    <row r="67" spans="1:12">
      <c r="A67" s="38" t="s">
        <v>516</v>
      </c>
      <c r="B67" s="33" t="s">
        <v>467</v>
      </c>
      <c r="C67" s="33" t="s">
        <v>169</v>
      </c>
      <c r="D67" s="31" t="s">
        <v>170</v>
      </c>
      <c r="E67" s="31">
        <v>4640</v>
      </c>
      <c r="F67" s="32"/>
      <c r="G67" s="46">
        <f>Table2[[#This Row],[Listepris]]-(Table2[[#This Row],[Listepris]]*Forside!$B$25)</f>
        <v>4640</v>
      </c>
      <c r="H67" s="47">
        <f>Table2[[#This Row],[Listepris]]-(Table2[[#This Row],[Listepris]]*Forside!$B$26)</f>
        <v>4640</v>
      </c>
      <c r="I67" s="38" t="s">
        <v>292</v>
      </c>
      <c r="J67" s="58">
        <v>255</v>
      </c>
      <c r="K67" s="57">
        <v>45</v>
      </c>
      <c r="L67" s="58">
        <v>20</v>
      </c>
    </row>
    <row r="68" spans="1:12">
      <c r="A68" s="38" t="s">
        <v>517</v>
      </c>
      <c r="B68" s="33" t="s">
        <v>467</v>
      </c>
      <c r="C68" s="33" t="s">
        <v>171</v>
      </c>
      <c r="D68" s="31" t="s">
        <v>172</v>
      </c>
      <c r="E68" s="31">
        <v>4819</v>
      </c>
      <c r="F68" s="32"/>
      <c r="G68" s="46">
        <f>Table2[[#This Row],[Listepris]]-(Table2[[#This Row],[Listepris]]*Forside!$B$25)</f>
        <v>4819</v>
      </c>
      <c r="H68" s="47">
        <f>Table2[[#This Row],[Listepris]]-(Table2[[#This Row],[Listepris]]*Forside!$B$26)</f>
        <v>4819</v>
      </c>
      <c r="I68" s="38" t="s">
        <v>292</v>
      </c>
      <c r="J68" s="58">
        <v>265</v>
      </c>
      <c r="K68" s="57">
        <v>45</v>
      </c>
      <c r="L68" s="58">
        <v>20</v>
      </c>
    </row>
    <row r="69" spans="1:12">
      <c r="A69" s="38" t="s">
        <v>518</v>
      </c>
      <c r="B69" s="33" t="s">
        <v>467</v>
      </c>
      <c r="C69" s="33" t="s">
        <v>173</v>
      </c>
      <c r="D69" s="31" t="s">
        <v>174</v>
      </c>
      <c r="E69" s="31">
        <v>4869</v>
      </c>
      <c r="F69" s="32"/>
      <c r="G69" s="46">
        <f>Table2[[#This Row],[Listepris]]-(Table2[[#This Row],[Listepris]]*Forside!$B$25)</f>
        <v>4869</v>
      </c>
      <c r="H69" s="47">
        <f>Table2[[#This Row],[Listepris]]-(Table2[[#This Row],[Listepris]]*Forside!$B$26)</f>
        <v>4869</v>
      </c>
      <c r="I69" s="38" t="s">
        <v>292</v>
      </c>
      <c r="J69" s="58">
        <v>275</v>
      </c>
      <c r="K69" s="57">
        <v>45</v>
      </c>
      <c r="L69" s="58">
        <v>20</v>
      </c>
    </row>
    <row r="70" spans="1:12">
      <c r="A70" s="38" t="s">
        <v>519</v>
      </c>
      <c r="B70" s="33" t="s">
        <v>467</v>
      </c>
      <c r="C70" s="33" t="s">
        <v>177</v>
      </c>
      <c r="D70" s="31" t="s">
        <v>174</v>
      </c>
      <c r="E70" s="31">
        <v>5408</v>
      </c>
      <c r="F70" s="32"/>
      <c r="G70" s="46">
        <f>Table2[[#This Row],[Listepris]]-(Table2[[#This Row],[Listepris]]*Forside!$B$25)</f>
        <v>5408</v>
      </c>
      <c r="H70" s="47">
        <f>Table2[[#This Row],[Listepris]]-(Table2[[#This Row],[Listepris]]*Forside!$B$26)</f>
        <v>5408</v>
      </c>
      <c r="I70" s="38" t="s">
        <v>292</v>
      </c>
      <c r="J70" s="58">
        <v>275</v>
      </c>
      <c r="K70" s="57">
        <v>45</v>
      </c>
      <c r="L70" s="58">
        <v>21</v>
      </c>
    </row>
    <row r="71" spans="1:12">
      <c r="A71" s="38" t="s">
        <v>520</v>
      </c>
      <c r="B71" s="33" t="s">
        <v>467</v>
      </c>
      <c r="C71" s="33" t="s">
        <v>178</v>
      </c>
      <c r="D71" s="31" t="s">
        <v>653</v>
      </c>
      <c r="E71" s="31">
        <v>5489</v>
      </c>
      <c r="F71" s="32"/>
      <c r="G71" s="46">
        <f>Table2[[#This Row],[Listepris]]-(Table2[[#This Row],[Listepris]]*Forside!$B$25)</f>
        <v>5489</v>
      </c>
      <c r="H71" s="47">
        <f>Table2[[#This Row],[Listepris]]-(Table2[[#This Row],[Listepris]]*Forside!$B$26)</f>
        <v>5489</v>
      </c>
      <c r="I71" s="38" t="s">
        <v>292</v>
      </c>
      <c r="J71" s="58">
        <v>285</v>
      </c>
      <c r="K71" s="57">
        <v>45</v>
      </c>
      <c r="L71" s="58">
        <v>21</v>
      </c>
    </row>
    <row r="72" spans="1:12">
      <c r="A72" s="38" t="s">
        <v>521</v>
      </c>
      <c r="B72" s="33" t="s">
        <v>467</v>
      </c>
      <c r="C72" s="33" t="s">
        <v>179</v>
      </c>
      <c r="D72" s="31" t="s">
        <v>652</v>
      </c>
      <c r="E72" s="31">
        <v>5558</v>
      </c>
      <c r="F72" s="32"/>
      <c r="G72" s="46">
        <f>Table2[[#This Row],[Listepris]]-(Table2[[#This Row],[Listepris]]*Forside!$B$25)</f>
        <v>5558</v>
      </c>
      <c r="H72" s="47">
        <f>Table2[[#This Row],[Listepris]]-(Table2[[#This Row],[Listepris]]*Forside!$B$26)</f>
        <v>5558</v>
      </c>
      <c r="I72" s="38" t="s">
        <v>292</v>
      </c>
      <c r="J72" s="58">
        <v>285</v>
      </c>
      <c r="K72" s="57">
        <v>45</v>
      </c>
      <c r="L72" s="58">
        <v>22</v>
      </c>
    </row>
    <row r="73" spans="1:12" ht="9" customHeight="1">
      <c r="A73" s="38"/>
      <c r="B73" s="33"/>
      <c r="C73" s="33"/>
      <c r="D73" s="31"/>
      <c r="E73" s="31"/>
      <c r="F73" s="32"/>
      <c r="G73" s="46"/>
      <c r="H73" s="47"/>
      <c r="I73" s="38"/>
      <c r="J73" s="58"/>
      <c r="K73" s="57"/>
      <c r="L73" s="58"/>
    </row>
    <row r="74" spans="1:12">
      <c r="A74" s="38" t="s">
        <v>522</v>
      </c>
      <c r="B74" s="33" t="s">
        <v>467</v>
      </c>
      <c r="C74" s="33" t="s">
        <v>181</v>
      </c>
      <c r="D74" s="31" t="s">
        <v>647</v>
      </c>
      <c r="E74" s="31">
        <v>4859</v>
      </c>
      <c r="F74" s="32"/>
      <c r="G74" s="46">
        <f>Table2[[#This Row],[Listepris]]-(Table2[[#This Row],[Listepris]]*Forside!$B$25)</f>
        <v>4859</v>
      </c>
      <c r="H74" s="47">
        <f>Table2[[#This Row],[Listepris]]-(Table2[[#This Row],[Listepris]]*Forside!$B$26)</f>
        <v>4859</v>
      </c>
      <c r="I74" s="38" t="s">
        <v>292</v>
      </c>
      <c r="J74" s="58">
        <v>275</v>
      </c>
      <c r="K74" s="57">
        <v>40</v>
      </c>
      <c r="L74" s="58">
        <v>20</v>
      </c>
    </row>
    <row r="75" spans="1:12">
      <c r="A75" s="38" t="s">
        <v>523</v>
      </c>
      <c r="B75" s="33" t="s">
        <v>467</v>
      </c>
      <c r="C75" s="33" t="s">
        <v>101</v>
      </c>
      <c r="D75" s="31" t="s">
        <v>172</v>
      </c>
      <c r="E75" s="31">
        <v>4920</v>
      </c>
      <c r="F75" s="32"/>
      <c r="G75" s="46">
        <f>Table2[[#This Row],[Listepris]]-(Table2[[#This Row],[Listepris]]*Forside!$B$25)</f>
        <v>4920</v>
      </c>
      <c r="H75" s="47">
        <f>Table2[[#This Row],[Listepris]]-(Table2[[#This Row],[Listepris]]*Forside!$B$26)</f>
        <v>4920</v>
      </c>
      <c r="I75" s="38" t="s">
        <v>292</v>
      </c>
      <c r="J75" s="58">
        <v>285</v>
      </c>
      <c r="K75" s="57">
        <v>40</v>
      </c>
      <c r="L75" s="58">
        <v>20</v>
      </c>
    </row>
    <row r="76" spans="1:12">
      <c r="A76" s="38" t="s">
        <v>524</v>
      </c>
      <c r="B76" s="33" t="s">
        <v>467</v>
      </c>
      <c r="C76" s="33" t="s">
        <v>202</v>
      </c>
      <c r="D76" s="31" t="s">
        <v>651</v>
      </c>
      <c r="E76" s="31">
        <v>5565</v>
      </c>
      <c r="F76" s="32"/>
      <c r="G76" s="46">
        <f>Table2[[#This Row],[Listepris]]-(Table2[[#This Row],[Listepris]]*Forside!$B$25)</f>
        <v>5565</v>
      </c>
      <c r="H76" s="47">
        <f>Table2[[#This Row],[Listepris]]-(Table2[[#This Row],[Listepris]]*Forside!$B$26)</f>
        <v>5565</v>
      </c>
      <c r="I76" s="38" t="s">
        <v>292</v>
      </c>
      <c r="J76" s="58">
        <v>305</v>
      </c>
      <c r="K76" s="57">
        <v>40</v>
      </c>
      <c r="L76" s="58">
        <v>20</v>
      </c>
    </row>
    <row r="77" spans="1:12">
      <c r="A77" s="38" t="s">
        <v>525</v>
      </c>
      <c r="B77" s="33" t="s">
        <v>467</v>
      </c>
      <c r="C77" s="33" t="s">
        <v>182</v>
      </c>
      <c r="D77" s="31" t="s">
        <v>170</v>
      </c>
      <c r="E77" s="31">
        <v>5206</v>
      </c>
      <c r="F77" s="32"/>
      <c r="G77" s="46">
        <f>Table2[[#This Row],[Listepris]]-(Table2[[#This Row],[Listepris]]*Forside!$B$25)</f>
        <v>5206</v>
      </c>
      <c r="H77" s="47">
        <f>Table2[[#This Row],[Listepris]]-(Table2[[#This Row],[Listepris]]*Forside!$B$26)</f>
        <v>5206</v>
      </c>
      <c r="I77" s="38" t="s">
        <v>292</v>
      </c>
      <c r="J77" s="58">
        <v>265</v>
      </c>
      <c r="K77" s="57">
        <v>40</v>
      </c>
      <c r="L77" s="58">
        <v>21</v>
      </c>
    </row>
    <row r="78" spans="1:12">
      <c r="A78" s="38" t="s">
        <v>526</v>
      </c>
      <c r="B78" s="33" t="s">
        <v>467</v>
      </c>
      <c r="C78" s="33" t="s">
        <v>183</v>
      </c>
      <c r="D78" s="31" t="s">
        <v>184</v>
      </c>
      <c r="E78" s="31">
        <v>5334</v>
      </c>
      <c r="F78" s="32"/>
      <c r="G78" s="46">
        <f>Table2[[#This Row],[Listepris]]-(Table2[[#This Row],[Listepris]]*Forside!$B$25)</f>
        <v>5334</v>
      </c>
      <c r="H78" s="47">
        <f>Table2[[#This Row],[Listepris]]-(Table2[[#This Row],[Listepris]]*Forside!$B$26)</f>
        <v>5334</v>
      </c>
      <c r="I78" s="38" t="s">
        <v>292</v>
      </c>
      <c r="J78" s="58">
        <v>275</v>
      </c>
      <c r="K78" s="57">
        <v>40</v>
      </c>
      <c r="L78" s="58">
        <v>21</v>
      </c>
    </row>
    <row r="79" spans="1:12">
      <c r="A79" s="38" t="s">
        <v>527</v>
      </c>
      <c r="B79" s="33" t="s">
        <v>467</v>
      </c>
      <c r="C79" s="33" t="s">
        <v>185</v>
      </c>
      <c r="D79" s="31" t="s">
        <v>186</v>
      </c>
      <c r="E79" s="31">
        <v>5375</v>
      </c>
      <c r="F79" s="32"/>
      <c r="G79" s="46">
        <f>Table2[[#This Row],[Listepris]]-(Table2[[#This Row],[Listepris]]*Forside!$B$25)</f>
        <v>5375</v>
      </c>
      <c r="H79" s="47">
        <f>Table2[[#This Row],[Listepris]]-(Table2[[#This Row],[Listepris]]*Forside!$B$26)</f>
        <v>5375</v>
      </c>
      <c r="I79" s="38" t="s">
        <v>292</v>
      </c>
      <c r="J79" s="58">
        <v>285</v>
      </c>
      <c r="K79" s="57">
        <v>40</v>
      </c>
      <c r="L79" s="58">
        <v>21</v>
      </c>
    </row>
    <row r="80" spans="1:12">
      <c r="A80" s="38" t="s">
        <v>528</v>
      </c>
      <c r="B80" s="33" t="s">
        <v>467</v>
      </c>
      <c r="C80" s="33" t="s">
        <v>189</v>
      </c>
      <c r="D80" s="31" t="s">
        <v>659</v>
      </c>
      <c r="E80" s="31">
        <v>5561</v>
      </c>
      <c r="F80" s="32"/>
      <c r="G80" s="46">
        <f>Table2[[#This Row],[Listepris]]-(Table2[[#This Row],[Listepris]]*Forside!$B$25)</f>
        <v>5561</v>
      </c>
      <c r="H80" s="47">
        <f>Table2[[#This Row],[Listepris]]-(Table2[[#This Row],[Listepris]]*Forside!$B$26)</f>
        <v>5561</v>
      </c>
      <c r="I80" s="38" t="s">
        <v>292</v>
      </c>
      <c r="J80" s="58">
        <v>315</v>
      </c>
      <c r="K80" s="57">
        <v>40</v>
      </c>
      <c r="L80" s="58">
        <v>21</v>
      </c>
    </row>
    <row r="81" spans="1:12">
      <c r="A81" s="38" t="s">
        <v>529</v>
      </c>
      <c r="B81" s="33" t="s">
        <v>467</v>
      </c>
      <c r="C81" s="33" t="s">
        <v>190</v>
      </c>
      <c r="D81" s="31" t="s">
        <v>174</v>
      </c>
      <c r="E81" s="31">
        <v>5818</v>
      </c>
      <c r="F81" s="32"/>
      <c r="G81" s="46">
        <f>Table2[[#This Row],[Listepris]]-(Table2[[#This Row],[Listepris]]*Forside!$B$25)</f>
        <v>5818</v>
      </c>
      <c r="H81" s="47">
        <f>Table2[[#This Row],[Listepris]]-(Table2[[#This Row],[Listepris]]*Forside!$B$26)</f>
        <v>5818</v>
      </c>
      <c r="I81" s="38" t="s">
        <v>292</v>
      </c>
      <c r="J81" s="58">
        <v>285</v>
      </c>
      <c r="K81" s="57">
        <v>40</v>
      </c>
      <c r="L81" s="58">
        <v>22</v>
      </c>
    </row>
    <row r="82" spans="1:12">
      <c r="A82" s="38" t="s">
        <v>712</v>
      </c>
      <c r="B82" s="33" t="s">
        <v>467</v>
      </c>
      <c r="C82" s="33" t="s">
        <v>713</v>
      </c>
      <c r="D82" s="31" t="s">
        <v>714</v>
      </c>
      <c r="E82" s="31">
        <v>5796</v>
      </c>
      <c r="F82" s="32"/>
      <c r="G82" s="46">
        <f>Table2[[#This Row],[Listepris]]-(Table2[[#This Row],[Listepris]]*Forside!$B$25)</f>
        <v>5796</v>
      </c>
      <c r="H82" s="47">
        <f>Table2[[#This Row],[Listepris]]-(Table2[[#This Row],[Listepris]]*Forside!$B$26)</f>
        <v>5796</v>
      </c>
      <c r="I82" s="38" t="s">
        <v>292</v>
      </c>
      <c r="J82" s="58">
        <v>275</v>
      </c>
      <c r="K82" s="57">
        <v>40</v>
      </c>
      <c r="L82" s="58">
        <v>22</v>
      </c>
    </row>
    <row r="83" spans="1:12" ht="9" customHeight="1">
      <c r="A83" s="38"/>
      <c r="B83" s="33"/>
      <c r="C83" s="33"/>
      <c r="D83" s="31"/>
      <c r="E83" s="31"/>
      <c r="F83" s="32"/>
      <c r="G83" s="46"/>
      <c r="H83" s="47"/>
      <c r="I83" s="38"/>
      <c r="J83" s="58"/>
      <c r="K83" s="57"/>
      <c r="L83" s="58"/>
    </row>
    <row r="84" spans="1:12">
      <c r="A84" s="38" t="s">
        <v>530</v>
      </c>
      <c r="B84" s="33" t="s">
        <v>467</v>
      </c>
      <c r="C84" s="33" t="s">
        <v>194</v>
      </c>
      <c r="D84" s="31" t="s">
        <v>188</v>
      </c>
      <c r="E84" s="31">
        <v>5593</v>
      </c>
      <c r="F84" s="32"/>
      <c r="G84" s="46">
        <f>Table2[[#This Row],[Listepris]]-(Table2[[#This Row],[Listepris]]*Forside!$B$25)</f>
        <v>5593</v>
      </c>
      <c r="H84" s="47">
        <f>Table2[[#This Row],[Listepris]]-(Table2[[#This Row],[Listepris]]*Forside!$B$26)</f>
        <v>5593</v>
      </c>
      <c r="I84" s="38" t="s">
        <v>292</v>
      </c>
      <c r="J84" s="58">
        <v>315</v>
      </c>
      <c r="K84" s="57">
        <v>35</v>
      </c>
      <c r="L84" s="58">
        <v>21</v>
      </c>
    </row>
    <row r="85" spans="1:12">
      <c r="A85" s="38" t="s">
        <v>715</v>
      </c>
      <c r="B85" s="33" t="s">
        <v>467</v>
      </c>
      <c r="C85" s="33" t="s">
        <v>716</v>
      </c>
      <c r="D85" s="31" t="s">
        <v>717</v>
      </c>
      <c r="E85" s="31">
        <v>5733</v>
      </c>
      <c r="F85" s="32"/>
      <c r="G85" s="46">
        <f>Table2[[#This Row],[Listepris]]-(Table2[[#This Row],[Listepris]]*Forside!$B$25)</f>
        <v>5733</v>
      </c>
      <c r="H85" s="47">
        <f>Table2[[#This Row],[Listepris]]-(Table2[[#This Row],[Listepris]]*Forside!$B$26)</f>
        <v>5733</v>
      </c>
      <c r="I85" s="38" t="s">
        <v>292</v>
      </c>
      <c r="J85" s="58">
        <v>315</v>
      </c>
      <c r="K85" s="57">
        <v>35</v>
      </c>
      <c r="L85" s="58">
        <v>22</v>
      </c>
    </row>
    <row r="86" spans="1:12">
      <c r="A86" s="38"/>
      <c r="B86" s="33"/>
      <c r="C86" s="33"/>
      <c r="D86" s="31"/>
      <c r="E86" s="31"/>
      <c r="F86" s="32"/>
      <c r="G86" s="46"/>
      <c r="H86" s="47"/>
      <c r="I86" s="38"/>
      <c r="J86" s="58"/>
      <c r="K86" s="57"/>
      <c r="L86" s="58"/>
    </row>
    <row r="87" spans="1:12">
      <c r="A87" s="38"/>
      <c r="B87" s="33"/>
      <c r="C87" s="33"/>
      <c r="D87" s="31"/>
      <c r="E87" s="31"/>
      <c r="F87" s="32"/>
      <c r="G87" s="46"/>
      <c r="H87" s="47"/>
      <c r="I87" s="38"/>
      <c r="J87" s="58"/>
      <c r="K87" s="57"/>
      <c r="L87" s="58"/>
    </row>
    <row r="88" spans="1:12">
      <c r="A88" s="38" t="s">
        <v>345</v>
      </c>
      <c r="B88" s="33" t="s">
        <v>718</v>
      </c>
      <c r="C88" s="33" t="s">
        <v>121</v>
      </c>
      <c r="D88" s="31" t="s">
        <v>195</v>
      </c>
      <c r="E88" s="31">
        <v>2410</v>
      </c>
      <c r="F88" s="32"/>
      <c r="G88" s="46">
        <f>Table2[[#This Row],[Listepris]]-(Table2[[#This Row],[Listepris]]*Forside!$B$25)</f>
        <v>2410</v>
      </c>
      <c r="H88" s="47">
        <f>Table2[[#This Row],[Listepris]]-(Table2[[#This Row],[Listepris]]*Forside!$B$26)</f>
        <v>2410</v>
      </c>
      <c r="I88" s="38" t="s">
        <v>570</v>
      </c>
      <c r="J88" s="58">
        <v>215</v>
      </c>
      <c r="K88" s="57">
        <v>70</v>
      </c>
      <c r="L88" s="58">
        <v>16</v>
      </c>
    </row>
    <row r="89" spans="1:12">
      <c r="A89" s="38" t="s">
        <v>346</v>
      </c>
      <c r="B89" s="33" t="s">
        <v>718</v>
      </c>
      <c r="C89" s="33" t="s">
        <v>122</v>
      </c>
      <c r="D89" s="31" t="s">
        <v>203</v>
      </c>
      <c r="E89" s="31">
        <v>2956</v>
      </c>
      <c r="F89" s="32"/>
      <c r="G89" s="46">
        <f>Table2[[#This Row],[Listepris]]-(Table2[[#This Row],[Listepris]]*Forside!$B$25)</f>
        <v>2956</v>
      </c>
      <c r="H89" s="47">
        <f>Table2[[#This Row],[Listepris]]-(Table2[[#This Row],[Listepris]]*Forside!$B$26)</f>
        <v>2956</v>
      </c>
      <c r="I89" s="38" t="s">
        <v>570</v>
      </c>
      <c r="J89" s="58">
        <v>245</v>
      </c>
      <c r="K89" s="57">
        <v>70</v>
      </c>
      <c r="L89" s="58">
        <v>16</v>
      </c>
    </row>
    <row r="90" spans="1:12">
      <c r="A90" s="38" t="s">
        <v>347</v>
      </c>
      <c r="B90" s="33" t="s">
        <v>718</v>
      </c>
      <c r="C90" s="33" t="s">
        <v>123</v>
      </c>
      <c r="D90" s="31" t="s">
        <v>196</v>
      </c>
      <c r="E90" s="31">
        <v>3504</v>
      </c>
      <c r="F90" s="32"/>
      <c r="G90" s="46">
        <f>Table2[[#This Row],[Listepris]]-(Table2[[#This Row],[Listepris]]*Forside!$B$25)</f>
        <v>3504</v>
      </c>
      <c r="H90" s="47">
        <f>Table2[[#This Row],[Listepris]]-(Table2[[#This Row],[Listepris]]*Forside!$B$26)</f>
        <v>3504</v>
      </c>
      <c r="I90" s="38" t="s">
        <v>570</v>
      </c>
      <c r="J90" s="58">
        <v>265</v>
      </c>
      <c r="K90" s="57">
        <v>70</v>
      </c>
      <c r="L90" s="58">
        <v>16</v>
      </c>
    </row>
    <row r="91" spans="1:12">
      <c r="A91" s="38" t="s">
        <v>348</v>
      </c>
      <c r="B91" s="33" t="s">
        <v>718</v>
      </c>
      <c r="C91" s="33" t="s">
        <v>124</v>
      </c>
      <c r="D91" s="31" t="s">
        <v>197</v>
      </c>
      <c r="E91" s="31">
        <v>3493</v>
      </c>
      <c r="F91" s="32"/>
      <c r="G91" s="46">
        <f>Table2[[#This Row],[Listepris]]-(Table2[[#This Row],[Listepris]]*Forside!$B$25)</f>
        <v>3493</v>
      </c>
      <c r="H91" s="47">
        <f>Table2[[#This Row],[Listepris]]-(Table2[[#This Row],[Listepris]]*Forside!$B$26)</f>
        <v>3493</v>
      </c>
      <c r="I91" s="38" t="s">
        <v>570</v>
      </c>
      <c r="J91" s="58">
        <v>245</v>
      </c>
      <c r="K91" s="57">
        <v>70</v>
      </c>
      <c r="L91" s="58">
        <v>17</v>
      </c>
    </row>
    <row r="92" spans="1:12">
      <c r="A92" s="38" t="s">
        <v>349</v>
      </c>
      <c r="B92" s="33" t="s">
        <v>718</v>
      </c>
      <c r="C92" s="33" t="s">
        <v>125</v>
      </c>
      <c r="D92" s="31" t="s">
        <v>198</v>
      </c>
      <c r="E92" s="31">
        <v>3551</v>
      </c>
      <c r="F92" s="32"/>
      <c r="G92" s="46">
        <f>Table2[[#This Row],[Listepris]]-(Table2[[#This Row],[Listepris]]*Forside!$B$25)</f>
        <v>3551</v>
      </c>
      <c r="H92" s="47">
        <f>Table2[[#This Row],[Listepris]]-(Table2[[#This Row],[Listepris]]*Forside!$B$26)</f>
        <v>3551</v>
      </c>
      <c r="I92" s="38" t="s">
        <v>570</v>
      </c>
      <c r="J92" s="58">
        <v>265</v>
      </c>
      <c r="K92" s="57">
        <v>70</v>
      </c>
      <c r="L92" s="58">
        <v>17</v>
      </c>
    </row>
    <row r="93" spans="1:12" ht="9" customHeight="1">
      <c r="A93" s="38"/>
      <c r="B93" s="33"/>
      <c r="C93" s="33"/>
      <c r="D93" s="31"/>
      <c r="E93" s="31"/>
      <c r="F93" s="32"/>
      <c r="G93" s="46"/>
      <c r="H93" s="47"/>
      <c r="I93" s="38"/>
      <c r="J93" s="58"/>
      <c r="K93" s="57"/>
      <c r="L93" s="58"/>
    </row>
    <row r="94" spans="1:12">
      <c r="A94" s="38" t="s">
        <v>350</v>
      </c>
      <c r="B94" s="33" t="s">
        <v>718</v>
      </c>
      <c r="C94" s="33" t="s">
        <v>127</v>
      </c>
      <c r="D94" s="31" t="s">
        <v>114</v>
      </c>
      <c r="E94" s="31">
        <v>2290</v>
      </c>
      <c r="F94" s="32"/>
      <c r="G94" s="46">
        <f>Table2[[#This Row],[Listepris]]-(Table2[[#This Row],[Listepris]]*Forside!$B$25)</f>
        <v>2290</v>
      </c>
      <c r="H94" s="47">
        <f>Table2[[#This Row],[Listepris]]-(Table2[[#This Row],[Listepris]]*Forside!$B$26)</f>
        <v>2290</v>
      </c>
      <c r="I94" s="38" t="s">
        <v>570</v>
      </c>
      <c r="J94" s="58">
        <v>215</v>
      </c>
      <c r="K94" s="57">
        <v>65</v>
      </c>
      <c r="L94" s="58">
        <v>16</v>
      </c>
    </row>
    <row r="95" spans="1:12">
      <c r="A95" s="38" t="s">
        <v>351</v>
      </c>
      <c r="B95" s="33" t="s">
        <v>718</v>
      </c>
      <c r="C95" s="33" t="s">
        <v>128</v>
      </c>
      <c r="D95" s="31" t="s">
        <v>117</v>
      </c>
      <c r="E95" s="31">
        <v>3259</v>
      </c>
      <c r="F95" s="32"/>
      <c r="G95" s="46">
        <f>Table2[[#This Row],[Listepris]]-(Table2[[#This Row],[Listepris]]*Forside!$B$25)</f>
        <v>3259</v>
      </c>
      <c r="H95" s="47">
        <f>Table2[[#This Row],[Listepris]]-(Table2[[#This Row],[Listepris]]*Forside!$B$26)</f>
        <v>3259</v>
      </c>
      <c r="I95" s="38" t="s">
        <v>570</v>
      </c>
      <c r="J95" s="58">
        <v>215</v>
      </c>
      <c r="K95" s="57">
        <v>65</v>
      </c>
      <c r="L95" s="58">
        <v>17</v>
      </c>
    </row>
    <row r="96" spans="1:12">
      <c r="A96" s="38" t="s">
        <v>352</v>
      </c>
      <c r="B96" s="33" t="s">
        <v>718</v>
      </c>
      <c r="C96" s="33" t="s">
        <v>129</v>
      </c>
      <c r="D96" s="31" t="s">
        <v>204</v>
      </c>
      <c r="E96" s="31">
        <v>3466</v>
      </c>
      <c r="F96" s="32"/>
      <c r="G96" s="46">
        <f>Table2[[#This Row],[Listepris]]-(Table2[[#This Row],[Listepris]]*Forside!$B$25)</f>
        <v>3466</v>
      </c>
      <c r="H96" s="47">
        <f>Table2[[#This Row],[Listepris]]-(Table2[[#This Row],[Listepris]]*Forside!$B$26)</f>
        <v>3466</v>
      </c>
      <c r="I96" s="38" t="s">
        <v>570</v>
      </c>
      <c r="J96" s="58">
        <v>225</v>
      </c>
      <c r="K96" s="57">
        <v>65</v>
      </c>
      <c r="L96" s="58">
        <v>17</v>
      </c>
    </row>
    <row r="97" spans="1:12">
      <c r="A97" s="38" t="s">
        <v>353</v>
      </c>
      <c r="B97" s="33" t="s">
        <v>718</v>
      </c>
      <c r="C97" s="33" t="s">
        <v>130</v>
      </c>
      <c r="D97" s="31" t="s">
        <v>205</v>
      </c>
      <c r="E97" s="31">
        <v>3491</v>
      </c>
      <c r="F97" s="32"/>
      <c r="G97" s="46">
        <f>Table2[[#This Row],[Listepris]]-(Table2[[#This Row],[Listepris]]*Forside!$B$25)</f>
        <v>3491</v>
      </c>
      <c r="H97" s="47">
        <f>Table2[[#This Row],[Listepris]]-(Table2[[#This Row],[Listepris]]*Forside!$B$26)</f>
        <v>3491</v>
      </c>
      <c r="I97" s="38" t="s">
        <v>570</v>
      </c>
      <c r="J97" s="58">
        <v>235</v>
      </c>
      <c r="K97" s="57">
        <v>65</v>
      </c>
      <c r="L97" s="58">
        <v>17</v>
      </c>
    </row>
    <row r="98" spans="1:12">
      <c r="A98" s="38" t="s">
        <v>354</v>
      </c>
      <c r="B98" s="33" t="s">
        <v>718</v>
      </c>
      <c r="C98" s="33" t="s">
        <v>131</v>
      </c>
      <c r="D98" s="31" t="s">
        <v>203</v>
      </c>
      <c r="E98" s="31">
        <v>3778</v>
      </c>
      <c r="F98" s="32"/>
      <c r="G98" s="46">
        <f>Table2[[#This Row],[Listepris]]-(Table2[[#This Row],[Listepris]]*Forside!$B$25)</f>
        <v>3778</v>
      </c>
      <c r="H98" s="47">
        <f>Table2[[#This Row],[Listepris]]-(Table2[[#This Row],[Listepris]]*Forside!$B$26)</f>
        <v>3778</v>
      </c>
      <c r="I98" s="38" t="s">
        <v>570</v>
      </c>
      <c r="J98" s="58">
        <v>245</v>
      </c>
      <c r="K98" s="57">
        <v>65</v>
      </c>
      <c r="L98" s="58">
        <v>17</v>
      </c>
    </row>
    <row r="99" spans="1:12">
      <c r="A99" s="38" t="s">
        <v>355</v>
      </c>
      <c r="B99" s="33" t="s">
        <v>718</v>
      </c>
      <c r="C99" s="33" t="s">
        <v>132</v>
      </c>
      <c r="D99" s="31" t="s">
        <v>206</v>
      </c>
      <c r="E99" s="31">
        <v>3929</v>
      </c>
      <c r="F99" s="32"/>
      <c r="G99" s="46">
        <f>Table2[[#This Row],[Listepris]]-(Table2[[#This Row],[Listepris]]*Forside!$B$25)</f>
        <v>3929</v>
      </c>
      <c r="H99" s="47">
        <f>Table2[[#This Row],[Listepris]]-(Table2[[#This Row],[Listepris]]*Forside!$B$26)</f>
        <v>3929</v>
      </c>
      <c r="I99" s="38" t="s">
        <v>570</v>
      </c>
      <c r="J99" s="58">
        <v>255</v>
      </c>
      <c r="K99" s="57">
        <v>65</v>
      </c>
      <c r="L99" s="58">
        <v>17</v>
      </c>
    </row>
    <row r="100" spans="1:12">
      <c r="A100" s="38" t="s">
        <v>356</v>
      </c>
      <c r="B100" s="33" t="s">
        <v>718</v>
      </c>
      <c r="C100" s="33" t="s">
        <v>133</v>
      </c>
      <c r="D100" s="31" t="s">
        <v>207</v>
      </c>
      <c r="E100" s="31">
        <v>4081</v>
      </c>
      <c r="F100" s="32"/>
      <c r="G100" s="46">
        <f>Table2[[#This Row],[Listepris]]-(Table2[[#This Row],[Listepris]]*Forside!$B$25)</f>
        <v>4081</v>
      </c>
      <c r="H100" s="47">
        <f>Table2[[#This Row],[Listepris]]-(Table2[[#This Row],[Listepris]]*Forside!$B$26)</f>
        <v>4081</v>
      </c>
      <c r="I100" s="38" t="s">
        <v>570</v>
      </c>
      <c r="J100" s="58">
        <v>265</v>
      </c>
      <c r="K100" s="57">
        <v>65</v>
      </c>
      <c r="L100" s="58">
        <v>17</v>
      </c>
    </row>
    <row r="101" spans="1:12">
      <c r="A101" s="38" t="s">
        <v>357</v>
      </c>
      <c r="B101" s="33" t="s">
        <v>718</v>
      </c>
      <c r="C101" s="33" t="s">
        <v>134</v>
      </c>
      <c r="D101" s="31" t="s">
        <v>213</v>
      </c>
      <c r="E101" s="31">
        <v>3533</v>
      </c>
      <c r="F101" s="32"/>
      <c r="G101" s="46">
        <f>Table2[[#This Row],[Listepris]]-(Table2[[#This Row],[Listepris]]*Forside!$B$25)</f>
        <v>3533</v>
      </c>
      <c r="H101" s="47">
        <f>Table2[[#This Row],[Listepris]]-(Table2[[#This Row],[Listepris]]*Forside!$B$26)</f>
        <v>3533</v>
      </c>
      <c r="I101" s="38" t="s">
        <v>570</v>
      </c>
      <c r="J101" s="58">
        <v>235</v>
      </c>
      <c r="K101" s="57">
        <v>65</v>
      </c>
      <c r="L101" s="58">
        <v>18</v>
      </c>
    </row>
    <row r="102" spans="1:12">
      <c r="A102" s="38" t="s">
        <v>358</v>
      </c>
      <c r="B102" s="33" t="s">
        <v>718</v>
      </c>
      <c r="C102" s="33" t="s">
        <v>136</v>
      </c>
      <c r="D102" s="31" t="s">
        <v>199</v>
      </c>
      <c r="E102" s="31">
        <v>4329</v>
      </c>
      <c r="F102" s="32"/>
      <c r="G102" s="46">
        <f>Table2[[#This Row],[Listepris]]-(Table2[[#This Row],[Listepris]]*Forside!$B$25)</f>
        <v>4329</v>
      </c>
      <c r="H102" s="47">
        <f>Table2[[#This Row],[Listepris]]-(Table2[[#This Row],[Listepris]]*Forside!$B$26)</f>
        <v>4329</v>
      </c>
      <c r="I102" s="38" t="s">
        <v>570</v>
      </c>
      <c r="J102" s="58">
        <v>275</v>
      </c>
      <c r="K102" s="57">
        <v>65</v>
      </c>
      <c r="L102" s="58">
        <v>18</v>
      </c>
    </row>
    <row r="103" spans="1:12" ht="9" customHeight="1">
      <c r="A103" s="38"/>
      <c r="B103" s="33"/>
      <c r="C103" s="33"/>
      <c r="D103" s="31"/>
      <c r="E103" s="31"/>
      <c r="F103" s="32"/>
      <c r="G103" s="46"/>
      <c r="H103" s="47"/>
      <c r="I103" s="38"/>
      <c r="J103" s="58"/>
      <c r="K103" s="57"/>
      <c r="L103" s="58"/>
    </row>
    <row r="104" spans="1:12">
      <c r="A104" s="38" t="s">
        <v>359</v>
      </c>
      <c r="B104" s="33" t="s">
        <v>718</v>
      </c>
      <c r="C104" s="33" t="s">
        <v>137</v>
      </c>
      <c r="D104" s="31" t="s">
        <v>108</v>
      </c>
      <c r="E104" s="31">
        <v>3038</v>
      </c>
      <c r="F104" s="32"/>
      <c r="G104" s="46">
        <f>Table2[[#This Row],[Listepris]]-(Table2[[#This Row],[Listepris]]*Forside!$B$25)</f>
        <v>3038</v>
      </c>
      <c r="H104" s="47">
        <f>Table2[[#This Row],[Listepris]]-(Table2[[#This Row],[Listepris]]*Forside!$B$26)</f>
        <v>3038</v>
      </c>
      <c r="I104" s="38" t="s">
        <v>570</v>
      </c>
      <c r="J104" s="58">
        <v>215</v>
      </c>
      <c r="K104" s="57">
        <v>60</v>
      </c>
      <c r="L104" s="58">
        <v>17</v>
      </c>
    </row>
    <row r="105" spans="1:12">
      <c r="A105" s="38" t="s">
        <v>360</v>
      </c>
      <c r="B105" s="33" t="s">
        <v>718</v>
      </c>
      <c r="C105" s="33" t="s">
        <v>138</v>
      </c>
      <c r="D105" s="31" t="s">
        <v>117</v>
      </c>
      <c r="E105" s="31">
        <v>3356</v>
      </c>
      <c r="F105" s="32"/>
      <c r="G105" s="46">
        <f>Table2[[#This Row],[Listepris]]-(Table2[[#This Row],[Listepris]]*Forside!$B$25)</f>
        <v>3356</v>
      </c>
      <c r="H105" s="47">
        <f>Table2[[#This Row],[Listepris]]-(Table2[[#This Row],[Listepris]]*Forside!$B$26)</f>
        <v>3356</v>
      </c>
      <c r="I105" s="38" t="s">
        <v>570</v>
      </c>
      <c r="J105" s="58">
        <v>225</v>
      </c>
      <c r="K105" s="57">
        <v>60</v>
      </c>
      <c r="L105" s="58">
        <v>17</v>
      </c>
    </row>
    <row r="106" spans="1:12">
      <c r="A106" s="38" t="s">
        <v>361</v>
      </c>
      <c r="B106" s="33" t="s">
        <v>718</v>
      </c>
      <c r="C106" s="33" t="s">
        <v>139</v>
      </c>
      <c r="D106" s="31" t="s">
        <v>204</v>
      </c>
      <c r="E106" s="31">
        <v>3634</v>
      </c>
      <c r="F106" s="32"/>
      <c r="G106" s="46">
        <f>Table2[[#This Row],[Listepris]]-(Table2[[#This Row],[Listepris]]*Forside!$B$25)</f>
        <v>3634</v>
      </c>
      <c r="H106" s="47">
        <f>Table2[[#This Row],[Listepris]]-(Table2[[#This Row],[Listepris]]*Forside!$B$26)</f>
        <v>3634</v>
      </c>
      <c r="I106" s="38" t="s">
        <v>570</v>
      </c>
      <c r="J106" s="58">
        <v>235</v>
      </c>
      <c r="K106" s="57">
        <v>60</v>
      </c>
      <c r="L106" s="58">
        <v>17</v>
      </c>
    </row>
    <row r="107" spans="1:12">
      <c r="A107" s="38" t="s">
        <v>362</v>
      </c>
      <c r="B107" s="33" t="s">
        <v>718</v>
      </c>
      <c r="C107" s="33" t="s">
        <v>363</v>
      </c>
      <c r="D107" s="31" t="s">
        <v>114</v>
      </c>
      <c r="E107" s="31">
        <v>3561</v>
      </c>
      <c r="F107" s="32"/>
      <c r="G107" s="46">
        <f>Table2[[#This Row],[Listepris]]-(Table2[[#This Row],[Listepris]]*Forside!$B$25)</f>
        <v>3561</v>
      </c>
      <c r="H107" s="47">
        <f>Table2[[#This Row],[Listepris]]-(Table2[[#This Row],[Listepris]]*Forside!$B$26)</f>
        <v>3561</v>
      </c>
      <c r="I107" s="38" t="s">
        <v>570</v>
      </c>
      <c r="J107" s="58">
        <v>215</v>
      </c>
      <c r="K107" s="57">
        <v>60</v>
      </c>
      <c r="L107" s="58">
        <v>18</v>
      </c>
    </row>
    <row r="108" spans="1:12">
      <c r="A108" s="38" t="s">
        <v>364</v>
      </c>
      <c r="B108" s="33" t="s">
        <v>718</v>
      </c>
      <c r="C108" s="33" t="s">
        <v>140</v>
      </c>
      <c r="D108" s="31" t="s">
        <v>116</v>
      </c>
      <c r="E108" s="31">
        <v>3636</v>
      </c>
      <c r="F108" s="32"/>
      <c r="G108" s="46">
        <f>Table2[[#This Row],[Listepris]]-(Table2[[#This Row],[Listepris]]*Forside!$B$25)</f>
        <v>3636</v>
      </c>
      <c r="H108" s="47">
        <f>Table2[[#This Row],[Listepris]]-(Table2[[#This Row],[Listepris]]*Forside!$B$26)</f>
        <v>3636</v>
      </c>
      <c r="I108" s="38" t="s">
        <v>570</v>
      </c>
      <c r="J108" s="58">
        <v>225</v>
      </c>
      <c r="K108" s="57">
        <v>60</v>
      </c>
      <c r="L108" s="58">
        <v>18</v>
      </c>
    </row>
    <row r="109" spans="1:12">
      <c r="A109" s="38" t="s">
        <v>365</v>
      </c>
      <c r="B109" s="33" t="s">
        <v>718</v>
      </c>
      <c r="C109" s="33" t="s">
        <v>141</v>
      </c>
      <c r="D109" s="31" t="s">
        <v>208</v>
      </c>
      <c r="E109" s="31">
        <v>3714</v>
      </c>
      <c r="F109" s="32"/>
      <c r="G109" s="46">
        <f>Table2[[#This Row],[Listepris]]-(Table2[[#This Row],[Listepris]]*Forside!$B$25)</f>
        <v>3714</v>
      </c>
      <c r="H109" s="47">
        <f>Table2[[#This Row],[Listepris]]-(Table2[[#This Row],[Listepris]]*Forside!$B$26)</f>
        <v>3714</v>
      </c>
      <c r="I109" s="38" t="s">
        <v>570</v>
      </c>
      <c r="J109" s="58">
        <v>235</v>
      </c>
      <c r="K109" s="57">
        <v>60</v>
      </c>
      <c r="L109" s="58">
        <v>18</v>
      </c>
    </row>
    <row r="110" spans="1:12">
      <c r="A110" s="38" t="s">
        <v>366</v>
      </c>
      <c r="B110" s="33" t="s">
        <v>718</v>
      </c>
      <c r="C110" s="33" t="s">
        <v>142</v>
      </c>
      <c r="D110" s="31" t="s">
        <v>209</v>
      </c>
      <c r="E110" s="31">
        <v>4061</v>
      </c>
      <c r="F110" s="32"/>
      <c r="G110" s="46">
        <f>Table2[[#This Row],[Listepris]]-(Table2[[#This Row],[Listepris]]*Forside!$B$25)</f>
        <v>4061</v>
      </c>
      <c r="H110" s="47">
        <f>Table2[[#This Row],[Listepris]]-(Table2[[#This Row],[Listepris]]*Forside!$B$26)</f>
        <v>4061</v>
      </c>
      <c r="I110" s="38" t="s">
        <v>570</v>
      </c>
      <c r="J110" s="58">
        <v>245</v>
      </c>
      <c r="K110" s="57">
        <v>60</v>
      </c>
      <c r="L110" s="58">
        <v>18</v>
      </c>
    </row>
    <row r="111" spans="1:12">
      <c r="A111" s="38" t="s">
        <v>367</v>
      </c>
      <c r="B111" s="33" t="s">
        <v>718</v>
      </c>
      <c r="C111" s="33" t="s">
        <v>143</v>
      </c>
      <c r="D111" s="31" t="s">
        <v>210</v>
      </c>
      <c r="E111" s="31">
        <v>4219</v>
      </c>
      <c r="F111" s="32"/>
      <c r="G111" s="46">
        <f>Table2[[#This Row],[Listepris]]-(Table2[[#This Row],[Listepris]]*Forside!$B$25)</f>
        <v>4219</v>
      </c>
      <c r="H111" s="47">
        <f>Table2[[#This Row],[Listepris]]-(Table2[[#This Row],[Listepris]]*Forside!$B$26)</f>
        <v>4219</v>
      </c>
      <c r="I111" s="38" t="s">
        <v>570</v>
      </c>
      <c r="J111" s="58">
        <v>255</v>
      </c>
      <c r="K111" s="57">
        <v>60</v>
      </c>
      <c r="L111" s="58">
        <v>18</v>
      </c>
    </row>
    <row r="112" spans="1:12">
      <c r="A112" s="38" t="s">
        <v>368</v>
      </c>
      <c r="B112" s="33" t="s">
        <v>718</v>
      </c>
      <c r="C112" s="33" t="s">
        <v>144</v>
      </c>
      <c r="D112" s="31" t="s">
        <v>206</v>
      </c>
      <c r="E112" s="31">
        <v>4263</v>
      </c>
      <c r="F112" s="32"/>
      <c r="G112" s="46">
        <f>Table2[[#This Row],[Listepris]]-(Table2[[#This Row],[Listepris]]*Forside!$B$25)</f>
        <v>4263</v>
      </c>
      <c r="H112" s="47">
        <f>Table2[[#This Row],[Listepris]]-(Table2[[#This Row],[Listepris]]*Forside!$B$26)</f>
        <v>4263</v>
      </c>
      <c r="I112" s="38" t="s">
        <v>570</v>
      </c>
      <c r="J112" s="58">
        <v>265</v>
      </c>
      <c r="K112" s="57">
        <v>60</v>
      </c>
      <c r="L112" s="58">
        <v>18</v>
      </c>
    </row>
    <row r="113" spans="1:12">
      <c r="A113" s="38" t="s">
        <v>369</v>
      </c>
      <c r="B113" s="33" t="s">
        <v>718</v>
      </c>
      <c r="C113" s="33" t="s">
        <v>145</v>
      </c>
      <c r="D113" s="31" t="s">
        <v>198</v>
      </c>
      <c r="E113" s="31">
        <v>5395</v>
      </c>
      <c r="F113" s="32"/>
      <c r="G113" s="46">
        <f>Table2[[#This Row],[Listepris]]-(Table2[[#This Row],[Listepris]]*Forside!$B$25)</f>
        <v>5395</v>
      </c>
      <c r="H113" s="47">
        <f>Table2[[#This Row],[Listepris]]-(Table2[[#This Row],[Listepris]]*Forside!$B$26)</f>
        <v>5395</v>
      </c>
      <c r="I113" s="38" t="s">
        <v>570</v>
      </c>
      <c r="J113" s="58">
        <v>275</v>
      </c>
      <c r="K113" s="57">
        <v>60</v>
      </c>
      <c r="L113" s="58">
        <v>20</v>
      </c>
    </row>
    <row r="114" spans="1:12" ht="9" customHeight="1">
      <c r="A114" s="38"/>
      <c r="B114" s="33"/>
      <c r="C114" s="33"/>
      <c r="D114" s="31"/>
      <c r="E114" s="31"/>
      <c r="F114" s="32"/>
      <c r="G114" s="46"/>
      <c r="H114" s="47"/>
      <c r="I114" s="38"/>
      <c r="J114" s="58"/>
      <c r="K114" s="57"/>
      <c r="L114" s="58"/>
    </row>
    <row r="115" spans="1:12">
      <c r="A115" s="38" t="s">
        <v>370</v>
      </c>
      <c r="B115" s="33" t="s">
        <v>718</v>
      </c>
      <c r="C115" s="33" t="s">
        <v>57</v>
      </c>
      <c r="D115" s="31" t="s">
        <v>117</v>
      </c>
      <c r="E115" s="31">
        <v>3501</v>
      </c>
      <c r="F115" s="32"/>
      <c r="G115" s="46">
        <f>Table2[[#This Row],[Listepris]]-(Table2[[#This Row],[Listepris]]*Forside!$B$25)</f>
        <v>3501</v>
      </c>
      <c r="H115" s="47">
        <f>Table2[[#This Row],[Listepris]]-(Table2[[#This Row],[Listepris]]*Forside!$B$26)</f>
        <v>3501</v>
      </c>
      <c r="I115" s="38" t="s">
        <v>570</v>
      </c>
      <c r="J115" s="58">
        <v>235</v>
      </c>
      <c r="K115" s="57">
        <v>55</v>
      </c>
      <c r="L115" s="58">
        <v>17</v>
      </c>
    </row>
    <row r="116" spans="1:12">
      <c r="A116" s="38" t="s">
        <v>371</v>
      </c>
      <c r="B116" s="33" t="s">
        <v>718</v>
      </c>
      <c r="C116" s="33" t="s">
        <v>146</v>
      </c>
      <c r="D116" s="31" t="s">
        <v>113</v>
      </c>
      <c r="E116" s="31">
        <v>3374</v>
      </c>
      <c r="F116" s="32"/>
      <c r="G116" s="46">
        <f>Table2[[#This Row],[Listepris]]-(Table2[[#This Row],[Listepris]]*Forside!$B$25)</f>
        <v>3374</v>
      </c>
      <c r="H116" s="47">
        <f>Table2[[#This Row],[Listepris]]-(Table2[[#This Row],[Listepris]]*Forside!$B$26)</f>
        <v>3374</v>
      </c>
      <c r="I116" s="38" t="s">
        <v>570</v>
      </c>
      <c r="J116" s="58">
        <v>215</v>
      </c>
      <c r="K116" s="57">
        <v>55</v>
      </c>
      <c r="L116" s="58">
        <v>18</v>
      </c>
    </row>
    <row r="117" spans="1:12">
      <c r="A117" s="38" t="s">
        <v>372</v>
      </c>
      <c r="B117" s="33" t="s">
        <v>718</v>
      </c>
      <c r="C117" s="33" t="s">
        <v>147</v>
      </c>
      <c r="D117" s="31" t="s">
        <v>114</v>
      </c>
      <c r="E117" s="31">
        <v>3518</v>
      </c>
      <c r="F117" s="32"/>
      <c r="G117" s="46">
        <f>Table2[[#This Row],[Listepris]]-(Table2[[#This Row],[Listepris]]*Forside!$B$25)</f>
        <v>3518</v>
      </c>
      <c r="H117" s="47">
        <f>Table2[[#This Row],[Listepris]]-(Table2[[#This Row],[Listepris]]*Forside!$B$26)</f>
        <v>3518</v>
      </c>
      <c r="I117" s="38" t="s">
        <v>570</v>
      </c>
      <c r="J117" s="58">
        <v>225</v>
      </c>
      <c r="K117" s="57">
        <v>55</v>
      </c>
      <c r="L117" s="58">
        <v>18</v>
      </c>
    </row>
    <row r="118" spans="1:12">
      <c r="A118" s="38" t="s">
        <v>373</v>
      </c>
      <c r="B118" s="33" t="s">
        <v>718</v>
      </c>
      <c r="C118" s="33" t="s">
        <v>148</v>
      </c>
      <c r="D118" s="31" t="s">
        <v>116</v>
      </c>
      <c r="E118" s="31">
        <v>3835</v>
      </c>
      <c r="F118" s="32"/>
      <c r="G118" s="46">
        <f>Table2[[#This Row],[Listepris]]-(Table2[[#This Row],[Listepris]]*Forside!$B$25)</f>
        <v>3835</v>
      </c>
      <c r="H118" s="47">
        <f>Table2[[#This Row],[Listepris]]-(Table2[[#This Row],[Listepris]]*Forside!$B$26)</f>
        <v>3835</v>
      </c>
      <c r="I118" s="38" t="s">
        <v>570</v>
      </c>
      <c r="J118" s="58">
        <v>235</v>
      </c>
      <c r="K118" s="57">
        <v>55</v>
      </c>
      <c r="L118" s="58">
        <v>18</v>
      </c>
    </row>
    <row r="119" spans="1:12">
      <c r="A119" s="38" t="s">
        <v>374</v>
      </c>
      <c r="B119" s="33" t="s">
        <v>718</v>
      </c>
      <c r="C119" s="33" t="s">
        <v>149</v>
      </c>
      <c r="D119" s="31" t="s">
        <v>209</v>
      </c>
      <c r="E119" s="31">
        <v>3955</v>
      </c>
      <c r="F119" s="32"/>
      <c r="G119" s="46">
        <f>Table2[[#This Row],[Listepris]]-(Table2[[#This Row],[Listepris]]*Forside!$B$25)</f>
        <v>3955</v>
      </c>
      <c r="H119" s="47">
        <f>Table2[[#This Row],[Listepris]]-(Table2[[#This Row],[Listepris]]*Forside!$B$26)</f>
        <v>3955</v>
      </c>
      <c r="I119" s="38" t="s">
        <v>570</v>
      </c>
      <c r="J119" s="58">
        <v>255</v>
      </c>
      <c r="K119" s="57">
        <v>55</v>
      </c>
      <c r="L119" s="58">
        <v>18</v>
      </c>
    </row>
    <row r="120" spans="1:12">
      <c r="A120" s="38" t="s">
        <v>375</v>
      </c>
      <c r="B120" s="33" t="s">
        <v>718</v>
      </c>
      <c r="C120" s="33" t="s">
        <v>150</v>
      </c>
      <c r="D120" s="31" t="s">
        <v>117</v>
      </c>
      <c r="E120" s="31">
        <v>4416</v>
      </c>
      <c r="F120" s="32"/>
      <c r="G120" s="46">
        <f>Table2[[#This Row],[Listepris]]-(Table2[[#This Row],[Listepris]]*Forside!$B$25)</f>
        <v>4416</v>
      </c>
      <c r="H120" s="47">
        <f>Table2[[#This Row],[Listepris]]-(Table2[[#This Row],[Listepris]]*Forside!$B$26)</f>
        <v>4416</v>
      </c>
      <c r="I120" s="38" t="s">
        <v>570</v>
      </c>
      <c r="J120" s="58">
        <v>225</v>
      </c>
      <c r="K120" s="57">
        <v>55</v>
      </c>
      <c r="L120" s="58">
        <v>19</v>
      </c>
    </row>
    <row r="121" spans="1:12">
      <c r="A121" s="38" t="s">
        <v>376</v>
      </c>
      <c r="B121" s="33" t="s">
        <v>718</v>
      </c>
      <c r="C121" s="33" t="s">
        <v>151</v>
      </c>
      <c r="D121" s="31" t="s">
        <v>118</v>
      </c>
      <c r="E121" s="31">
        <v>4502</v>
      </c>
      <c r="F121" s="32"/>
      <c r="G121" s="46">
        <f>Table2[[#This Row],[Listepris]]-(Table2[[#This Row],[Listepris]]*Forside!$B$25)</f>
        <v>4502</v>
      </c>
      <c r="H121" s="47">
        <f>Table2[[#This Row],[Listepris]]-(Table2[[#This Row],[Listepris]]*Forside!$B$26)</f>
        <v>4502</v>
      </c>
      <c r="I121" s="38" t="s">
        <v>570</v>
      </c>
      <c r="J121" s="58">
        <v>235</v>
      </c>
      <c r="K121" s="57">
        <v>55</v>
      </c>
      <c r="L121" s="58">
        <v>19</v>
      </c>
    </row>
    <row r="122" spans="1:12">
      <c r="A122" s="38" t="s">
        <v>377</v>
      </c>
      <c r="B122" s="33" t="s">
        <v>718</v>
      </c>
      <c r="C122" s="33" t="s">
        <v>152</v>
      </c>
      <c r="D122" s="31" t="s">
        <v>208</v>
      </c>
      <c r="E122" s="31">
        <v>4571</v>
      </c>
      <c r="F122" s="32"/>
      <c r="G122" s="46">
        <f>Table2[[#This Row],[Listepris]]-(Table2[[#This Row],[Listepris]]*Forside!$B$25)</f>
        <v>4571</v>
      </c>
      <c r="H122" s="47">
        <f>Table2[[#This Row],[Listepris]]-(Table2[[#This Row],[Listepris]]*Forside!$B$26)</f>
        <v>4571</v>
      </c>
      <c r="I122" s="38" t="s">
        <v>570</v>
      </c>
      <c r="J122" s="58">
        <v>245</v>
      </c>
      <c r="K122" s="57">
        <v>55</v>
      </c>
      <c r="L122" s="58">
        <v>19</v>
      </c>
    </row>
    <row r="123" spans="1:12">
      <c r="A123" s="38" t="s">
        <v>378</v>
      </c>
      <c r="B123" s="33" t="s">
        <v>718</v>
      </c>
      <c r="C123" s="33" t="s">
        <v>153</v>
      </c>
      <c r="D123" s="31" t="s">
        <v>203</v>
      </c>
      <c r="E123" s="31">
        <v>4683</v>
      </c>
      <c r="F123" s="32"/>
      <c r="G123" s="46">
        <f>Table2[[#This Row],[Listepris]]-(Table2[[#This Row],[Listepris]]*Forside!$B$25)</f>
        <v>4683</v>
      </c>
      <c r="H123" s="47">
        <f>Table2[[#This Row],[Listepris]]-(Table2[[#This Row],[Listepris]]*Forside!$B$26)</f>
        <v>4683</v>
      </c>
      <c r="I123" s="38" t="s">
        <v>570</v>
      </c>
      <c r="J123" s="58">
        <v>255</v>
      </c>
      <c r="K123" s="57">
        <v>55</v>
      </c>
      <c r="L123" s="58">
        <v>19</v>
      </c>
    </row>
    <row r="124" spans="1:12">
      <c r="A124" s="38" t="s">
        <v>379</v>
      </c>
      <c r="B124" s="33" t="s">
        <v>718</v>
      </c>
      <c r="C124" s="33" t="s">
        <v>154</v>
      </c>
      <c r="D124" s="31" t="s">
        <v>200</v>
      </c>
      <c r="E124" s="31">
        <v>4602</v>
      </c>
      <c r="F124" s="32"/>
      <c r="G124" s="46">
        <f>Table2[[#This Row],[Listepris]]-(Table2[[#This Row],[Listepris]]*Forside!$B$25)</f>
        <v>4602</v>
      </c>
      <c r="H124" s="47">
        <f>Table2[[#This Row],[Listepris]]-(Table2[[#This Row],[Listepris]]*Forside!$B$26)</f>
        <v>4602</v>
      </c>
      <c r="I124" s="38" t="s">
        <v>570</v>
      </c>
      <c r="J124" s="58">
        <v>235</v>
      </c>
      <c r="K124" s="57">
        <v>55</v>
      </c>
      <c r="L124" s="58">
        <v>20</v>
      </c>
    </row>
    <row r="125" spans="1:12">
      <c r="A125" s="38" t="s">
        <v>380</v>
      </c>
      <c r="B125" s="33" t="s">
        <v>718</v>
      </c>
      <c r="C125" s="33" t="s">
        <v>155</v>
      </c>
      <c r="D125" s="31" t="s">
        <v>213</v>
      </c>
      <c r="E125" s="31">
        <v>5072</v>
      </c>
      <c r="F125" s="32"/>
      <c r="G125" s="46">
        <f>Table2[[#This Row],[Listepris]]-(Table2[[#This Row],[Listepris]]*Forside!$B$25)</f>
        <v>5072</v>
      </c>
      <c r="H125" s="47">
        <f>Table2[[#This Row],[Listepris]]-(Table2[[#This Row],[Listepris]]*Forside!$B$26)</f>
        <v>5072</v>
      </c>
      <c r="I125" s="38" t="s">
        <v>570</v>
      </c>
      <c r="J125" s="58">
        <v>255</v>
      </c>
      <c r="K125" s="57">
        <v>55</v>
      </c>
      <c r="L125" s="58">
        <v>20</v>
      </c>
    </row>
    <row r="126" spans="1:12">
      <c r="A126" s="38" t="s">
        <v>381</v>
      </c>
      <c r="B126" s="33" t="s">
        <v>718</v>
      </c>
      <c r="C126" s="33" t="s">
        <v>156</v>
      </c>
      <c r="D126" s="31" t="s">
        <v>212</v>
      </c>
      <c r="E126" s="31">
        <v>5375</v>
      </c>
      <c r="F126" s="32"/>
      <c r="G126" s="46">
        <f>Table2[[#This Row],[Listepris]]-(Table2[[#This Row],[Listepris]]*Forside!$B$25)</f>
        <v>5375</v>
      </c>
      <c r="H126" s="47">
        <f>Table2[[#This Row],[Listepris]]-(Table2[[#This Row],[Listepris]]*Forside!$B$26)</f>
        <v>5375</v>
      </c>
      <c r="I126" s="38" t="s">
        <v>570</v>
      </c>
      <c r="J126" s="58">
        <v>275</v>
      </c>
      <c r="K126" s="57">
        <v>55</v>
      </c>
      <c r="L126" s="58">
        <v>20</v>
      </c>
    </row>
    <row r="127" spans="1:12" ht="9" customHeight="1">
      <c r="A127" s="38"/>
      <c r="B127" s="33"/>
      <c r="C127" s="33"/>
      <c r="D127" s="31"/>
      <c r="E127" s="31"/>
      <c r="F127" s="32"/>
      <c r="G127" s="46"/>
      <c r="H127" s="47"/>
      <c r="I127" s="38"/>
      <c r="J127" s="58"/>
      <c r="K127" s="57"/>
      <c r="L127" s="58"/>
    </row>
    <row r="128" spans="1:12">
      <c r="A128" s="38" t="s">
        <v>382</v>
      </c>
      <c r="B128" s="33" t="s">
        <v>718</v>
      </c>
      <c r="C128" s="33" t="s">
        <v>157</v>
      </c>
      <c r="D128" s="31" t="s">
        <v>115</v>
      </c>
      <c r="E128" s="31">
        <v>4009</v>
      </c>
      <c r="F128" s="32"/>
      <c r="G128" s="46">
        <f>Table2[[#This Row],[Listepris]]-(Table2[[#This Row],[Listepris]]*Forside!$B$25)</f>
        <v>4009</v>
      </c>
      <c r="H128" s="47">
        <f>Table2[[#This Row],[Listepris]]-(Table2[[#This Row],[Listepris]]*Forside!$B$26)</f>
        <v>4009</v>
      </c>
      <c r="I128" s="38" t="s">
        <v>570</v>
      </c>
      <c r="J128" s="58">
        <v>235</v>
      </c>
      <c r="K128" s="57">
        <v>50</v>
      </c>
      <c r="L128" s="58">
        <v>18</v>
      </c>
    </row>
    <row r="129" spans="1:12">
      <c r="A129" s="38" t="s">
        <v>383</v>
      </c>
      <c r="B129" s="33" t="s">
        <v>718</v>
      </c>
      <c r="C129" s="33" t="s">
        <v>158</v>
      </c>
      <c r="D129" s="31" t="s">
        <v>117</v>
      </c>
      <c r="E129" s="31">
        <v>4415</v>
      </c>
      <c r="F129" s="32"/>
      <c r="G129" s="46">
        <f>Table2[[#This Row],[Listepris]]-(Table2[[#This Row],[Listepris]]*Forside!$B$25)</f>
        <v>4415</v>
      </c>
      <c r="H129" s="47">
        <f>Table2[[#This Row],[Listepris]]-(Table2[[#This Row],[Listepris]]*Forside!$B$26)</f>
        <v>4415</v>
      </c>
      <c r="I129" s="38" t="s">
        <v>570</v>
      </c>
      <c r="J129" s="58">
        <v>235</v>
      </c>
      <c r="K129" s="57">
        <v>50</v>
      </c>
      <c r="L129" s="58">
        <v>19</v>
      </c>
    </row>
    <row r="130" spans="1:12">
      <c r="A130" s="38" t="s">
        <v>384</v>
      </c>
      <c r="B130" s="33" t="s">
        <v>718</v>
      </c>
      <c r="C130" s="33" t="s">
        <v>159</v>
      </c>
      <c r="D130" s="31" t="s">
        <v>118</v>
      </c>
      <c r="E130" s="31">
        <v>4527</v>
      </c>
      <c r="F130" s="32"/>
      <c r="G130" s="46">
        <f>Table2[[#This Row],[Listepris]]-(Table2[[#This Row],[Listepris]]*Forside!$B$25)</f>
        <v>4527</v>
      </c>
      <c r="H130" s="47">
        <f>Table2[[#This Row],[Listepris]]-(Table2[[#This Row],[Listepris]]*Forside!$B$26)</f>
        <v>4527</v>
      </c>
      <c r="I130" s="38" t="s">
        <v>570</v>
      </c>
      <c r="J130" s="58">
        <v>245</v>
      </c>
      <c r="K130" s="57">
        <v>50</v>
      </c>
      <c r="L130" s="58">
        <v>19</v>
      </c>
    </row>
    <row r="131" spans="1:12">
      <c r="A131" s="38" t="s">
        <v>385</v>
      </c>
      <c r="B131" s="33" t="s">
        <v>718</v>
      </c>
      <c r="C131" s="33" t="s">
        <v>160</v>
      </c>
      <c r="D131" s="31" t="s">
        <v>208</v>
      </c>
      <c r="E131" s="31">
        <v>4641</v>
      </c>
      <c r="F131" s="32"/>
      <c r="G131" s="46">
        <f>Table2[[#This Row],[Listepris]]-(Table2[[#This Row],[Listepris]]*Forside!$B$25)</f>
        <v>4641</v>
      </c>
      <c r="H131" s="47">
        <f>Table2[[#This Row],[Listepris]]-(Table2[[#This Row],[Listepris]]*Forside!$B$26)</f>
        <v>4641</v>
      </c>
      <c r="I131" s="38" t="s">
        <v>570</v>
      </c>
      <c r="J131" s="58">
        <v>255</v>
      </c>
      <c r="K131" s="57">
        <v>50</v>
      </c>
      <c r="L131" s="58">
        <v>19</v>
      </c>
    </row>
    <row r="132" spans="1:12">
      <c r="A132" s="38" t="s">
        <v>386</v>
      </c>
      <c r="B132" s="33" t="s">
        <v>718</v>
      </c>
      <c r="C132" s="33" t="s">
        <v>161</v>
      </c>
      <c r="D132" s="31" t="s">
        <v>213</v>
      </c>
      <c r="E132" s="31">
        <v>4757</v>
      </c>
      <c r="F132" s="32"/>
      <c r="G132" s="46">
        <f>Table2[[#This Row],[Listepris]]-(Table2[[#This Row],[Listepris]]*Forside!$B$25)</f>
        <v>4757</v>
      </c>
      <c r="H132" s="47">
        <f>Table2[[#This Row],[Listepris]]-(Table2[[#This Row],[Listepris]]*Forside!$B$26)</f>
        <v>4757</v>
      </c>
      <c r="I132" s="38" t="s">
        <v>570</v>
      </c>
      <c r="J132" s="58">
        <v>265</v>
      </c>
      <c r="K132" s="57">
        <v>50</v>
      </c>
      <c r="L132" s="58">
        <v>19</v>
      </c>
    </row>
    <row r="133" spans="1:12">
      <c r="A133" s="38" t="s">
        <v>387</v>
      </c>
      <c r="B133" s="33" t="s">
        <v>718</v>
      </c>
      <c r="C133" s="33" t="s">
        <v>163</v>
      </c>
      <c r="D133" s="31" t="s">
        <v>118</v>
      </c>
      <c r="E133" s="31">
        <v>4887</v>
      </c>
      <c r="F133" s="32"/>
      <c r="G133" s="46">
        <f>Table2[[#This Row],[Listepris]]-(Table2[[#This Row],[Listepris]]*Forside!$B$25)</f>
        <v>4887</v>
      </c>
      <c r="H133" s="47">
        <f>Table2[[#This Row],[Listepris]]-(Table2[[#This Row],[Listepris]]*Forside!$B$26)</f>
        <v>4887</v>
      </c>
      <c r="I133" s="38" t="s">
        <v>570</v>
      </c>
      <c r="J133" s="58">
        <v>245</v>
      </c>
      <c r="K133" s="57">
        <v>50</v>
      </c>
      <c r="L133" s="58">
        <v>20</v>
      </c>
    </row>
    <row r="134" spans="1:12">
      <c r="A134" s="38" t="s">
        <v>388</v>
      </c>
      <c r="B134" s="33" t="s">
        <v>718</v>
      </c>
      <c r="C134" s="33" t="s">
        <v>164</v>
      </c>
      <c r="D134" s="31" t="s">
        <v>209</v>
      </c>
      <c r="E134" s="31">
        <v>5166</v>
      </c>
      <c r="F134" s="32"/>
      <c r="G134" s="46">
        <f>Table2[[#This Row],[Listepris]]-(Table2[[#This Row],[Listepris]]*Forside!$B$25)</f>
        <v>5166</v>
      </c>
      <c r="H134" s="47">
        <f>Table2[[#This Row],[Listepris]]-(Table2[[#This Row],[Listepris]]*Forside!$B$26)</f>
        <v>5166</v>
      </c>
      <c r="I134" s="38" t="s">
        <v>570</v>
      </c>
      <c r="J134" s="58">
        <v>255</v>
      </c>
      <c r="K134" s="57">
        <v>50</v>
      </c>
      <c r="L134" s="58">
        <v>20</v>
      </c>
    </row>
    <row r="135" spans="1:12">
      <c r="A135" s="38" t="s">
        <v>389</v>
      </c>
      <c r="B135" s="33" t="s">
        <v>718</v>
      </c>
      <c r="C135" s="33" t="s">
        <v>165</v>
      </c>
      <c r="D135" s="31" t="s">
        <v>203</v>
      </c>
      <c r="E135" s="31">
        <v>5296</v>
      </c>
      <c r="F135" s="32"/>
      <c r="G135" s="46">
        <f>Table2[[#This Row],[Listepris]]-(Table2[[#This Row],[Listepris]]*Forside!$B$25)</f>
        <v>5296</v>
      </c>
      <c r="H135" s="47">
        <f>Table2[[#This Row],[Listepris]]-(Table2[[#This Row],[Listepris]]*Forside!$B$26)</f>
        <v>5296</v>
      </c>
      <c r="I135" s="38" t="s">
        <v>570</v>
      </c>
      <c r="J135" s="58">
        <v>265</v>
      </c>
      <c r="K135" s="57">
        <v>50</v>
      </c>
      <c r="L135" s="58">
        <v>20</v>
      </c>
    </row>
    <row r="136" spans="1:12">
      <c r="A136" s="38" t="s">
        <v>390</v>
      </c>
      <c r="B136" s="33" t="s">
        <v>718</v>
      </c>
      <c r="C136" s="33" t="s">
        <v>166</v>
      </c>
      <c r="D136" s="31" t="s">
        <v>214</v>
      </c>
      <c r="E136" s="31">
        <v>5701</v>
      </c>
      <c r="F136" s="32"/>
      <c r="G136" s="46">
        <f>Table2[[#This Row],[Listepris]]-(Table2[[#This Row],[Listepris]]*Forside!$B$25)</f>
        <v>5701</v>
      </c>
      <c r="H136" s="47">
        <f>Table2[[#This Row],[Listepris]]-(Table2[[#This Row],[Listepris]]*Forside!$B$26)</f>
        <v>5701</v>
      </c>
      <c r="I136" s="38" t="s">
        <v>570</v>
      </c>
      <c r="J136" s="58">
        <v>275</v>
      </c>
      <c r="K136" s="57">
        <v>50</v>
      </c>
      <c r="L136" s="58">
        <v>20</v>
      </c>
    </row>
    <row r="137" spans="1:12">
      <c r="A137" s="38" t="s">
        <v>723</v>
      </c>
      <c r="B137" s="33" t="s">
        <v>718</v>
      </c>
      <c r="C137" s="33" t="s">
        <v>710</v>
      </c>
      <c r="D137" s="31" t="s">
        <v>116</v>
      </c>
      <c r="E137" s="31">
        <v>5041</v>
      </c>
      <c r="F137" s="32"/>
      <c r="G137" s="46">
        <f>Table2[[#This Row],[Listepris]]-(Table2[[#This Row],[Listepris]]*Forside!$B$25)</f>
        <v>5041</v>
      </c>
      <c r="H137" s="47">
        <f>Table2[[#This Row],[Listepris]]-(Table2[[#This Row],[Listepris]]*Forside!$B$26)</f>
        <v>5041</v>
      </c>
      <c r="I137" s="38" t="s">
        <v>721</v>
      </c>
      <c r="J137" s="58">
        <v>235</v>
      </c>
      <c r="K137" s="57">
        <v>50</v>
      </c>
      <c r="L137" s="58">
        <v>21</v>
      </c>
    </row>
    <row r="138" spans="1:12">
      <c r="A138" s="38" t="s">
        <v>391</v>
      </c>
      <c r="B138" s="33" t="s">
        <v>718</v>
      </c>
      <c r="C138" s="33" t="s">
        <v>201</v>
      </c>
      <c r="D138" s="31" t="s">
        <v>211</v>
      </c>
      <c r="E138" s="31">
        <v>6176</v>
      </c>
      <c r="F138" s="32"/>
      <c r="G138" s="46">
        <f>Table2[[#This Row],[Listepris]]-(Table2[[#This Row],[Listepris]]*Forside!$B$25)</f>
        <v>6176</v>
      </c>
      <c r="H138" s="47">
        <f>Table2[[#This Row],[Listepris]]-(Table2[[#This Row],[Listepris]]*Forside!$B$26)</f>
        <v>6176</v>
      </c>
      <c r="I138" s="38" t="s">
        <v>570</v>
      </c>
      <c r="J138" s="58">
        <v>275</v>
      </c>
      <c r="K138" s="57">
        <v>50</v>
      </c>
      <c r="L138" s="58">
        <v>22</v>
      </c>
    </row>
    <row r="139" spans="1:12" ht="9" customHeight="1">
      <c r="A139" s="38"/>
      <c r="B139" s="33"/>
      <c r="C139" s="33"/>
      <c r="D139" s="31"/>
      <c r="E139" s="31"/>
      <c r="F139" s="32"/>
      <c r="G139" s="46"/>
      <c r="H139" s="47"/>
      <c r="I139" s="38"/>
      <c r="J139" s="58"/>
      <c r="K139" s="57"/>
      <c r="L139" s="58"/>
    </row>
    <row r="140" spans="1:12">
      <c r="A140" s="38" t="s">
        <v>392</v>
      </c>
      <c r="B140" s="33" t="s">
        <v>718</v>
      </c>
      <c r="C140" s="33" t="s">
        <v>86</v>
      </c>
      <c r="D140" s="31" t="s">
        <v>116</v>
      </c>
      <c r="E140" s="31">
        <v>4805</v>
      </c>
      <c r="F140" s="32"/>
      <c r="G140" s="46">
        <f>Table2[[#This Row],[Listepris]]-(Table2[[#This Row],[Listepris]]*Forside!$B$25)</f>
        <v>4805</v>
      </c>
      <c r="H140" s="47">
        <f>Table2[[#This Row],[Listepris]]-(Table2[[#This Row],[Listepris]]*Forside!$B$26)</f>
        <v>4805</v>
      </c>
      <c r="I140" s="38" t="s">
        <v>570</v>
      </c>
      <c r="J140" s="58">
        <v>255</v>
      </c>
      <c r="K140" s="57">
        <v>45</v>
      </c>
      <c r="L140" s="58">
        <v>19</v>
      </c>
    </row>
    <row r="141" spans="1:12">
      <c r="A141" s="38" t="s">
        <v>393</v>
      </c>
      <c r="B141" s="33" t="s">
        <v>718</v>
      </c>
      <c r="C141" s="33" t="s">
        <v>89</v>
      </c>
      <c r="D141" s="31" t="s">
        <v>117</v>
      </c>
      <c r="E141" s="31">
        <v>4845</v>
      </c>
      <c r="F141" s="32"/>
      <c r="G141" s="46">
        <f>Table2[[#This Row],[Listepris]]-(Table2[[#This Row],[Listepris]]*Forside!$B$25)</f>
        <v>4845</v>
      </c>
      <c r="H141" s="47">
        <f>Table2[[#This Row],[Listepris]]-(Table2[[#This Row],[Listepris]]*Forside!$B$26)</f>
        <v>4845</v>
      </c>
      <c r="I141" s="38" t="s">
        <v>570</v>
      </c>
      <c r="J141" s="58">
        <v>245</v>
      </c>
      <c r="K141" s="57">
        <v>45</v>
      </c>
      <c r="L141" s="58">
        <v>20</v>
      </c>
    </row>
    <row r="142" spans="1:12">
      <c r="A142" s="38" t="s">
        <v>394</v>
      </c>
      <c r="B142" s="33" t="s">
        <v>718</v>
      </c>
      <c r="C142" s="33" t="s">
        <v>169</v>
      </c>
      <c r="D142" s="31" t="s">
        <v>118</v>
      </c>
      <c r="E142" s="31">
        <v>5035</v>
      </c>
      <c r="F142" s="32"/>
      <c r="G142" s="46">
        <f>Table2[[#This Row],[Listepris]]-(Table2[[#This Row],[Listepris]]*Forside!$B$25)</f>
        <v>5035</v>
      </c>
      <c r="H142" s="47">
        <f>Table2[[#This Row],[Listepris]]-(Table2[[#This Row],[Listepris]]*Forside!$B$26)</f>
        <v>5035</v>
      </c>
      <c r="I142" s="38" t="s">
        <v>570</v>
      </c>
      <c r="J142" s="58">
        <v>255</v>
      </c>
      <c r="K142" s="57">
        <v>45</v>
      </c>
      <c r="L142" s="58">
        <v>20</v>
      </c>
    </row>
    <row r="143" spans="1:12">
      <c r="A143" s="38" t="s">
        <v>395</v>
      </c>
      <c r="B143" s="33" t="s">
        <v>718</v>
      </c>
      <c r="C143" s="33" t="s">
        <v>173</v>
      </c>
      <c r="D143" s="31" t="s">
        <v>213</v>
      </c>
      <c r="E143" s="31">
        <v>5282</v>
      </c>
      <c r="F143" s="32"/>
      <c r="G143" s="46">
        <f>Table2[[#This Row],[Listepris]]-(Table2[[#This Row],[Listepris]]*Forside!$B$25)</f>
        <v>5282</v>
      </c>
      <c r="H143" s="47">
        <f>Table2[[#This Row],[Listepris]]-(Table2[[#This Row],[Listepris]]*Forside!$B$26)</f>
        <v>5282</v>
      </c>
      <c r="I143" s="38" t="s">
        <v>570</v>
      </c>
      <c r="J143" s="58">
        <v>275</v>
      </c>
      <c r="K143" s="57">
        <v>45</v>
      </c>
      <c r="L143" s="58">
        <v>20</v>
      </c>
    </row>
    <row r="144" spans="1:12">
      <c r="A144" s="38" t="s">
        <v>396</v>
      </c>
      <c r="B144" s="33" t="s">
        <v>718</v>
      </c>
      <c r="C144" s="33" t="s">
        <v>175</v>
      </c>
      <c r="D144" s="31" t="s">
        <v>210</v>
      </c>
      <c r="E144" s="31">
        <v>5434</v>
      </c>
      <c r="F144" s="32"/>
      <c r="G144" s="46">
        <f>Table2[[#This Row],[Listepris]]-(Table2[[#This Row],[Listepris]]*Forside!$B$25)</f>
        <v>5434</v>
      </c>
      <c r="H144" s="47">
        <f>Table2[[#This Row],[Listepris]]-(Table2[[#This Row],[Listepris]]*Forside!$B$26)</f>
        <v>5434</v>
      </c>
      <c r="I144" s="38" t="s">
        <v>570</v>
      </c>
      <c r="J144" s="58">
        <v>285</v>
      </c>
      <c r="K144" s="57">
        <v>45</v>
      </c>
      <c r="L144" s="58">
        <v>20</v>
      </c>
    </row>
    <row r="145" spans="1:12">
      <c r="A145" s="38" t="s">
        <v>397</v>
      </c>
      <c r="B145" s="33" t="s">
        <v>718</v>
      </c>
      <c r="C145" s="33" t="s">
        <v>177</v>
      </c>
      <c r="D145" s="31" t="s">
        <v>213</v>
      </c>
      <c r="E145" s="31">
        <v>5389</v>
      </c>
      <c r="F145" s="32"/>
      <c r="G145" s="46">
        <f>Table2[[#This Row],[Listepris]]-(Table2[[#This Row],[Listepris]]*Forside!$B$25)</f>
        <v>5389</v>
      </c>
      <c r="H145" s="47">
        <f>Table2[[#This Row],[Listepris]]-(Table2[[#This Row],[Listepris]]*Forside!$B$26)</f>
        <v>5389</v>
      </c>
      <c r="I145" s="38" t="s">
        <v>570</v>
      </c>
      <c r="J145" s="58">
        <v>275</v>
      </c>
      <c r="K145" s="57">
        <v>45</v>
      </c>
      <c r="L145" s="58">
        <v>21</v>
      </c>
    </row>
    <row r="146" spans="1:12">
      <c r="A146" s="38" t="s">
        <v>398</v>
      </c>
      <c r="B146" s="33" t="s">
        <v>718</v>
      </c>
      <c r="C146" s="33" t="s">
        <v>178</v>
      </c>
      <c r="D146" s="31" t="s">
        <v>214</v>
      </c>
      <c r="E146" s="31">
        <v>5467</v>
      </c>
      <c r="F146" s="32"/>
      <c r="G146" s="46">
        <f>Table2[[#This Row],[Listepris]]-(Table2[[#This Row],[Listepris]]*Forside!$B$25)</f>
        <v>5467</v>
      </c>
      <c r="H146" s="47">
        <f>Table2[[#This Row],[Listepris]]-(Table2[[#This Row],[Listepris]]*Forside!$B$26)</f>
        <v>5467</v>
      </c>
      <c r="I146" s="38" t="s">
        <v>570</v>
      </c>
      <c r="J146" s="58">
        <v>285</v>
      </c>
      <c r="K146" s="57">
        <v>45</v>
      </c>
      <c r="L146" s="58">
        <v>21</v>
      </c>
    </row>
    <row r="147" spans="1:12">
      <c r="A147" s="38" t="s">
        <v>399</v>
      </c>
      <c r="B147" s="33" t="s">
        <v>718</v>
      </c>
      <c r="C147" s="33" t="s">
        <v>179</v>
      </c>
      <c r="D147" s="31" t="s">
        <v>206</v>
      </c>
      <c r="E147" s="31">
        <v>5841</v>
      </c>
      <c r="F147" s="32"/>
      <c r="G147" s="46">
        <f>Table2[[#This Row],[Listepris]]-(Table2[[#This Row],[Listepris]]*Forside!$B$25)</f>
        <v>5841</v>
      </c>
      <c r="H147" s="47">
        <f>Table2[[#This Row],[Listepris]]-(Table2[[#This Row],[Listepris]]*Forside!$B$26)</f>
        <v>5841</v>
      </c>
      <c r="I147" s="38" t="s">
        <v>570</v>
      </c>
      <c r="J147" s="58">
        <v>285</v>
      </c>
      <c r="K147" s="57">
        <v>45</v>
      </c>
      <c r="L147" s="58">
        <v>22</v>
      </c>
    </row>
    <row r="148" spans="1:12" ht="9" customHeight="1">
      <c r="A148" s="38"/>
      <c r="B148" s="33"/>
      <c r="C148" s="33"/>
      <c r="D148" s="31"/>
      <c r="E148" s="31"/>
      <c r="F148" s="32"/>
      <c r="G148" s="46"/>
      <c r="H148" s="47"/>
      <c r="I148" s="38"/>
      <c r="J148" s="58"/>
      <c r="K148" s="57"/>
      <c r="L148" s="58"/>
    </row>
    <row r="149" spans="1:12">
      <c r="A149" s="38" t="s">
        <v>400</v>
      </c>
      <c r="B149" s="33" t="s">
        <v>718</v>
      </c>
      <c r="C149" s="33" t="s">
        <v>181</v>
      </c>
      <c r="D149" s="31" t="s">
        <v>204</v>
      </c>
      <c r="E149" s="31">
        <v>5406</v>
      </c>
      <c r="F149" s="32"/>
      <c r="G149" s="46">
        <f>Table2[[#This Row],[Listepris]]-(Table2[[#This Row],[Listepris]]*Forside!$B$25)</f>
        <v>5406</v>
      </c>
      <c r="H149" s="47">
        <f>Table2[[#This Row],[Listepris]]-(Table2[[#This Row],[Listepris]]*Forside!$B$26)</f>
        <v>5406</v>
      </c>
      <c r="I149" s="38" t="s">
        <v>570</v>
      </c>
      <c r="J149" s="58">
        <v>275</v>
      </c>
      <c r="K149" s="57">
        <v>40</v>
      </c>
      <c r="L149" s="58">
        <v>20</v>
      </c>
    </row>
    <row r="150" spans="1:12">
      <c r="A150" s="38" t="s">
        <v>401</v>
      </c>
      <c r="B150" s="33" t="s">
        <v>718</v>
      </c>
      <c r="C150" s="33" t="s">
        <v>402</v>
      </c>
      <c r="D150" s="31" t="s">
        <v>114</v>
      </c>
      <c r="E150" s="31">
        <v>5470</v>
      </c>
      <c r="F150" s="32"/>
      <c r="G150" s="46">
        <f>Table2[[#This Row],[Listepris]]-(Table2[[#This Row],[Listepris]]*Forside!$B$25)</f>
        <v>5470</v>
      </c>
      <c r="H150" s="47">
        <f>Table2[[#This Row],[Listepris]]-(Table2[[#This Row],[Listepris]]*Forside!$B$26)</f>
        <v>5470</v>
      </c>
      <c r="I150" s="38" t="s">
        <v>570</v>
      </c>
      <c r="J150" s="58">
        <v>255</v>
      </c>
      <c r="K150" s="57">
        <v>40</v>
      </c>
      <c r="L150" s="58">
        <v>21</v>
      </c>
    </row>
    <row r="151" spans="1:12">
      <c r="A151" s="38" t="s">
        <v>403</v>
      </c>
      <c r="B151" s="33" t="s">
        <v>718</v>
      </c>
      <c r="C151" s="33" t="s">
        <v>182</v>
      </c>
      <c r="D151" s="31" t="s">
        <v>118</v>
      </c>
      <c r="E151" s="31">
        <v>5575</v>
      </c>
      <c r="F151" s="32"/>
      <c r="G151" s="46">
        <f>Table2[[#This Row],[Listepris]]-(Table2[[#This Row],[Listepris]]*Forside!$B$25)</f>
        <v>5575</v>
      </c>
      <c r="H151" s="47">
        <f>Table2[[#This Row],[Listepris]]-(Table2[[#This Row],[Listepris]]*Forside!$B$26)</f>
        <v>5575</v>
      </c>
      <c r="I151" s="38" t="s">
        <v>570</v>
      </c>
      <c r="J151" s="58">
        <v>265</v>
      </c>
      <c r="K151" s="57">
        <v>40</v>
      </c>
      <c r="L151" s="58">
        <v>21</v>
      </c>
    </row>
    <row r="152" spans="1:12">
      <c r="A152" s="38" t="s">
        <v>404</v>
      </c>
      <c r="B152" s="33" t="s">
        <v>718</v>
      </c>
      <c r="C152" s="33" t="s">
        <v>183</v>
      </c>
      <c r="D152" s="31" t="s">
        <v>208</v>
      </c>
      <c r="E152" s="31">
        <v>5677</v>
      </c>
      <c r="F152" s="32"/>
      <c r="G152" s="46">
        <f>Table2[[#This Row],[Listepris]]-(Table2[[#This Row],[Listepris]]*Forside!$B$25)</f>
        <v>5677</v>
      </c>
      <c r="H152" s="47">
        <f>Table2[[#This Row],[Listepris]]-(Table2[[#This Row],[Listepris]]*Forside!$B$26)</f>
        <v>5677</v>
      </c>
      <c r="I152" s="38" t="s">
        <v>570</v>
      </c>
      <c r="J152" s="58">
        <v>275</v>
      </c>
      <c r="K152" s="57">
        <v>40</v>
      </c>
      <c r="L152" s="58">
        <v>21</v>
      </c>
    </row>
    <row r="153" spans="1:12">
      <c r="A153" s="38" t="s">
        <v>405</v>
      </c>
      <c r="B153" s="33" t="s">
        <v>718</v>
      </c>
      <c r="C153" s="33" t="s">
        <v>187</v>
      </c>
      <c r="D153" s="31" t="s">
        <v>203</v>
      </c>
      <c r="E153" s="31">
        <v>5947</v>
      </c>
      <c r="F153" s="32"/>
      <c r="G153" s="46">
        <f>Table2[[#This Row],[Listepris]]-(Table2[[#This Row],[Listepris]]*Forside!$B$25)</f>
        <v>5947</v>
      </c>
      <c r="H153" s="47">
        <f>Table2[[#This Row],[Listepris]]-(Table2[[#This Row],[Listepris]]*Forside!$B$26)</f>
        <v>5947</v>
      </c>
      <c r="I153" s="38" t="s">
        <v>570</v>
      </c>
      <c r="J153" s="58">
        <v>295</v>
      </c>
      <c r="K153" s="57">
        <v>40</v>
      </c>
      <c r="L153" s="58">
        <v>21</v>
      </c>
    </row>
    <row r="154" spans="1:12">
      <c r="A154" s="38" t="s">
        <v>406</v>
      </c>
      <c r="B154" s="33" t="s">
        <v>718</v>
      </c>
      <c r="C154" s="33" t="s">
        <v>189</v>
      </c>
      <c r="D154" s="31" t="s">
        <v>211</v>
      </c>
      <c r="E154" s="31">
        <v>6104</v>
      </c>
      <c r="F154" s="32"/>
      <c r="G154" s="46">
        <f>Table2[[#This Row],[Listepris]]-(Table2[[#This Row],[Listepris]]*Forside!$B$25)</f>
        <v>6104</v>
      </c>
      <c r="H154" s="47">
        <f>Table2[[#This Row],[Listepris]]-(Table2[[#This Row],[Listepris]]*Forside!$B$26)</f>
        <v>6104</v>
      </c>
      <c r="I154" s="38" t="s">
        <v>570</v>
      </c>
      <c r="J154" s="58">
        <v>315</v>
      </c>
      <c r="K154" s="57">
        <v>40</v>
      </c>
      <c r="L154" s="58">
        <v>21</v>
      </c>
    </row>
    <row r="155" spans="1:12">
      <c r="A155" s="38" t="s">
        <v>719</v>
      </c>
      <c r="B155" s="33" t="s">
        <v>718</v>
      </c>
      <c r="C155" s="33" t="s">
        <v>713</v>
      </c>
      <c r="D155" s="31" t="s">
        <v>184</v>
      </c>
      <c r="E155" s="31">
        <v>5805</v>
      </c>
      <c r="F155" s="32"/>
      <c r="G155" s="46">
        <f>Table2[[#This Row],[Listepris]]-(Table2[[#This Row],[Listepris]]*Forside!$B$25)</f>
        <v>5805</v>
      </c>
      <c r="H155" s="47">
        <f>Table2[[#This Row],[Listepris]]-(Table2[[#This Row],[Listepris]]*Forside!$B$26)</f>
        <v>5805</v>
      </c>
      <c r="I155" s="38" t="s">
        <v>570</v>
      </c>
      <c r="J155" s="58">
        <v>275</v>
      </c>
      <c r="K155" s="57">
        <v>40</v>
      </c>
      <c r="L155" s="58">
        <v>22</v>
      </c>
    </row>
    <row r="156" spans="1:12">
      <c r="A156" s="38" t="s">
        <v>407</v>
      </c>
      <c r="B156" s="33" t="s">
        <v>718</v>
      </c>
      <c r="C156" s="33" t="s">
        <v>190</v>
      </c>
      <c r="D156" s="31" t="s">
        <v>213</v>
      </c>
      <c r="E156" s="31">
        <v>5826</v>
      </c>
      <c r="F156" s="32"/>
      <c r="G156" s="46">
        <f>Table2[[#This Row],[Listepris]]-(Table2[[#This Row],[Listepris]]*Forside!$B$25)</f>
        <v>5826</v>
      </c>
      <c r="H156" s="47">
        <f>Table2[[#This Row],[Listepris]]-(Table2[[#This Row],[Listepris]]*Forside!$B$26)</f>
        <v>5826</v>
      </c>
      <c r="I156" s="38" t="s">
        <v>570</v>
      </c>
      <c r="J156" s="58">
        <v>285</v>
      </c>
      <c r="K156" s="57">
        <v>40</v>
      </c>
      <c r="L156" s="58">
        <v>22</v>
      </c>
    </row>
    <row r="157" spans="1:12" ht="9" customHeight="1">
      <c r="A157" s="38"/>
      <c r="B157" s="33"/>
      <c r="C157" s="33"/>
      <c r="D157" s="31"/>
      <c r="E157" s="31"/>
      <c r="F157" s="32"/>
      <c r="G157" s="46"/>
      <c r="H157" s="47"/>
      <c r="I157" s="38"/>
      <c r="J157" s="58"/>
      <c r="K157" s="57"/>
      <c r="L157" s="58"/>
    </row>
    <row r="158" spans="1:12">
      <c r="A158" s="38" t="s">
        <v>408</v>
      </c>
      <c r="B158" s="33" t="s">
        <v>718</v>
      </c>
      <c r="C158" s="33" t="s">
        <v>194</v>
      </c>
      <c r="D158" s="31" t="s">
        <v>203</v>
      </c>
      <c r="E158" s="31">
        <v>6124</v>
      </c>
      <c r="F158" s="32"/>
      <c r="G158" s="46">
        <f>Table2[[#This Row],[Listepris]]-(Table2[[#This Row],[Listepris]]*Forside!$B$25)</f>
        <v>6124</v>
      </c>
      <c r="H158" s="47">
        <f>Table2[[#This Row],[Listepris]]-(Table2[[#This Row],[Listepris]]*Forside!$B$26)</f>
        <v>6124</v>
      </c>
      <c r="I158" s="38" t="s">
        <v>570</v>
      </c>
      <c r="J158" s="58">
        <v>315</v>
      </c>
      <c r="K158" s="57">
        <v>35</v>
      </c>
      <c r="L158" s="58">
        <v>21</v>
      </c>
    </row>
    <row r="159" spans="1:12">
      <c r="A159" s="38" t="s">
        <v>720</v>
      </c>
      <c r="B159" s="33" t="s">
        <v>718</v>
      </c>
      <c r="C159" s="33" t="s">
        <v>716</v>
      </c>
      <c r="D159" s="31" t="s">
        <v>188</v>
      </c>
      <c r="E159" s="31">
        <v>6261</v>
      </c>
      <c r="F159" s="32"/>
      <c r="G159" s="46">
        <f>Table2[[#This Row],[Listepris]]-(Table2[[#This Row],[Listepris]]*Forside!$B$25)</f>
        <v>6261</v>
      </c>
      <c r="H159" s="47">
        <f>Table2[[#This Row],[Listepris]]-(Table2[[#This Row],[Listepris]]*Forside!$B$26)</f>
        <v>6261</v>
      </c>
      <c r="I159" s="38" t="s">
        <v>570</v>
      </c>
      <c r="J159" s="58">
        <v>315</v>
      </c>
      <c r="K159" s="57">
        <v>35</v>
      </c>
      <c r="L159" s="58">
        <v>22</v>
      </c>
    </row>
    <row r="160" spans="1:12">
      <c r="A160" s="38"/>
      <c r="B160" s="33"/>
      <c r="C160" s="33"/>
      <c r="D160" s="31"/>
      <c r="E160" s="31"/>
      <c r="F160" s="59"/>
      <c r="G160" s="46"/>
      <c r="H160" s="47"/>
      <c r="I160" s="38"/>
      <c r="J160" s="33"/>
      <c r="K160" s="38"/>
      <c r="L160" s="33"/>
    </row>
    <row r="161" spans="1:12">
      <c r="A161" s="20"/>
      <c r="B161" s="20"/>
      <c r="C161" s="20"/>
      <c r="D161" s="20"/>
      <c r="E161" s="20"/>
      <c r="F161" s="20"/>
      <c r="G161" s="49"/>
      <c r="H161" s="49"/>
      <c r="I161" s="20"/>
      <c r="J161" s="20"/>
      <c r="K161" s="20"/>
      <c r="L161" s="20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5"/>
      <c r="B177" s="5"/>
      <c r="C177" s="5"/>
      <c r="D177" s="5"/>
      <c r="E177" s="5"/>
      <c r="F177" s="5"/>
      <c r="G177" s="5"/>
      <c r="H177" s="5"/>
      <c r="I177" s="5"/>
      <c r="J177" s="5"/>
    </row>
    <row r="178" spans="1:10">
      <c r="A178" s="5"/>
      <c r="B178" s="5"/>
      <c r="C178" s="5"/>
      <c r="D178" s="5"/>
      <c r="E178" s="5"/>
      <c r="F178" s="5"/>
      <c r="G178" s="5"/>
      <c r="H178" s="5"/>
      <c r="I178" s="5"/>
      <c r="J178" s="5"/>
    </row>
    <row r="179" spans="1:10">
      <c r="A179" s="5"/>
      <c r="B179" s="5"/>
      <c r="C179" s="5"/>
      <c r="D179" s="5"/>
      <c r="E179" s="5"/>
      <c r="F179" s="5"/>
      <c r="G179" s="5"/>
      <c r="H179" s="5"/>
      <c r="I179" s="5"/>
      <c r="J179" s="5"/>
    </row>
    <row r="180" spans="1:10">
      <c r="A180" s="5"/>
      <c r="B180" s="5"/>
      <c r="C180" s="5"/>
      <c r="D180" s="5"/>
      <c r="E180" s="5"/>
      <c r="F180" s="5"/>
      <c r="G180" s="5"/>
      <c r="H180" s="5"/>
      <c r="I180" s="5"/>
      <c r="J180" s="5"/>
    </row>
    <row r="181" spans="1:10">
      <c r="A181" s="5"/>
      <c r="B181" s="5"/>
      <c r="C181" s="5"/>
      <c r="D181" s="5"/>
      <c r="E181" s="5"/>
      <c r="F181" s="5"/>
      <c r="G181" s="5"/>
      <c r="H181" s="5"/>
      <c r="I181" s="5"/>
      <c r="J181" s="5"/>
    </row>
    <row r="182" spans="1:10">
      <c r="A182" s="5"/>
      <c r="B182" s="5"/>
      <c r="C182" s="5"/>
      <c r="D182" s="5"/>
      <c r="E182" s="5"/>
      <c r="F182" s="5"/>
      <c r="G182" s="5"/>
      <c r="H182" s="5"/>
      <c r="I182" s="5"/>
      <c r="J182" s="5"/>
    </row>
    <row r="183" spans="1:10">
      <c r="A183" s="5"/>
      <c r="B183" s="5"/>
      <c r="C183" s="5"/>
      <c r="D183" s="5"/>
      <c r="E183" s="5"/>
      <c r="F183" s="5"/>
      <c r="G183" s="5"/>
      <c r="H183" s="5"/>
      <c r="I183" s="5"/>
      <c r="J183" s="5"/>
    </row>
    <row r="184" spans="1:10">
      <c r="A184" s="5"/>
      <c r="B184" s="5"/>
      <c r="C184" s="5"/>
      <c r="D184" s="5"/>
      <c r="E184" s="5"/>
      <c r="F184" s="5"/>
      <c r="G184" s="5"/>
      <c r="H184" s="5"/>
      <c r="I184" s="5"/>
      <c r="J184" s="5"/>
    </row>
    <row r="185" spans="1:10">
      <c r="A185" s="5"/>
      <c r="B185" s="5"/>
      <c r="C185" s="5"/>
      <c r="D185" s="5"/>
      <c r="E185" s="5"/>
      <c r="F185" s="5"/>
      <c r="G185" s="5"/>
      <c r="H185" s="5"/>
      <c r="I185" s="5"/>
      <c r="J185" s="5"/>
    </row>
    <row r="186" spans="1:10">
      <c r="A186" s="5"/>
      <c r="B186" s="5"/>
      <c r="C186" s="5"/>
      <c r="D186" s="5"/>
      <c r="E186" s="5"/>
      <c r="F186" s="5"/>
      <c r="G186" s="5"/>
      <c r="H186" s="5"/>
      <c r="I186" s="5"/>
      <c r="J186" s="5"/>
    </row>
    <row r="187" spans="1:10">
      <c r="A187" s="5"/>
      <c r="B187" s="5"/>
      <c r="C187" s="5"/>
      <c r="D187" s="5"/>
      <c r="E187" s="5"/>
      <c r="F187" s="5"/>
      <c r="G187" s="5"/>
      <c r="H187" s="5"/>
      <c r="I187" s="5"/>
      <c r="J187" s="5"/>
    </row>
    <row r="188" spans="1:10">
      <c r="A188" s="5"/>
      <c r="B188" s="5"/>
      <c r="C188" s="5"/>
      <c r="D188" s="5"/>
      <c r="E188" s="5"/>
      <c r="F188" s="5"/>
      <c r="G188" s="5"/>
      <c r="H188" s="5"/>
      <c r="I188" s="5"/>
      <c r="J188" s="5"/>
    </row>
    <row r="189" spans="1:10">
      <c r="A189" s="5"/>
      <c r="B189" s="5"/>
      <c r="C189" s="5"/>
      <c r="D189" s="5"/>
      <c r="E189" s="5"/>
      <c r="F189" s="5"/>
      <c r="G189" s="5"/>
      <c r="H189" s="5"/>
      <c r="I189" s="5"/>
      <c r="J189" s="5"/>
    </row>
    <row r="190" spans="1:10">
      <c r="A190" s="5"/>
      <c r="B190" s="5"/>
      <c r="C190" s="5"/>
      <c r="D190" s="5"/>
      <c r="E190" s="5"/>
      <c r="F190" s="5"/>
      <c r="G190" s="5"/>
      <c r="H190" s="5"/>
      <c r="I190" s="5"/>
      <c r="J190" s="5"/>
    </row>
    <row r="191" spans="1:10">
      <c r="A191" s="5"/>
      <c r="B191" s="5"/>
      <c r="C191" s="5"/>
      <c r="D191" s="5"/>
      <c r="E191" s="5"/>
      <c r="F191" s="5"/>
      <c r="G191" s="5"/>
      <c r="H191" s="5"/>
      <c r="I191" s="5"/>
      <c r="J191" s="5"/>
    </row>
    <row r="192" spans="1:10">
      <c r="A192" s="5"/>
      <c r="B192" s="5"/>
      <c r="C192" s="5"/>
      <c r="D192" s="5"/>
      <c r="E192" s="5"/>
      <c r="F192" s="5"/>
      <c r="G192" s="5"/>
      <c r="H192" s="5"/>
      <c r="I192" s="5"/>
      <c r="J192" s="5"/>
    </row>
    <row r="193" spans="1:10">
      <c r="A193" s="5"/>
      <c r="B193" s="5"/>
      <c r="C193" s="5"/>
      <c r="D193" s="5"/>
      <c r="E193" s="5"/>
      <c r="F193" s="5"/>
      <c r="G193" s="5"/>
      <c r="H193" s="5"/>
      <c r="I193" s="5"/>
      <c r="J193" s="5"/>
    </row>
    <row r="194" spans="1:10">
      <c r="A194" s="5"/>
      <c r="B194" s="5"/>
      <c r="C194" s="5"/>
      <c r="D194" s="5"/>
      <c r="E194" s="5"/>
      <c r="F194" s="5"/>
      <c r="G194" s="5"/>
      <c r="H194" s="5"/>
      <c r="I194" s="5"/>
      <c r="J194" s="5"/>
    </row>
    <row r="195" spans="1:10">
      <c r="A195" s="5"/>
      <c r="B195" s="5"/>
      <c r="C195" s="5"/>
      <c r="D195" s="5"/>
      <c r="E195" s="5"/>
      <c r="F195" s="5"/>
      <c r="G195" s="5"/>
      <c r="H195" s="5"/>
      <c r="I195" s="5"/>
      <c r="J195" s="5"/>
    </row>
    <row r="196" spans="1:10">
      <c r="A196" s="5"/>
      <c r="B196" s="5"/>
      <c r="C196" s="5"/>
      <c r="D196" s="5"/>
      <c r="E196" s="5"/>
      <c r="F196" s="5"/>
      <c r="G196" s="5"/>
      <c r="H196" s="5"/>
      <c r="I196" s="5"/>
      <c r="J196" s="5"/>
    </row>
    <row r="197" spans="1:10">
      <c r="A197" s="5"/>
      <c r="B197" s="5"/>
      <c r="C197" s="5"/>
      <c r="D197" s="5"/>
      <c r="E197" s="5"/>
      <c r="F197" s="5"/>
      <c r="G197" s="5"/>
      <c r="H197" s="5"/>
      <c r="I197" s="5"/>
      <c r="J197" s="5"/>
    </row>
    <row r="198" spans="1:10">
      <c r="A198" s="5"/>
      <c r="B198" s="5"/>
      <c r="C198" s="5"/>
      <c r="D198" s="5"/>
      <c r="E198" s="5"/>
      <c r="F198" s="5"/>
      <c r="G198" s="5"/>
      <c r="H198" s="5"/>
      <c r="I198" s="5"/>
      <c r="J198" s="5"/>
    </row>
    <row r="199" spans="1:10">
      <c r="A199" s="5"/>
      <c r="B199" s="5"/>
      <c r="C199" s="5"/>
      <c r="D199" s="5"/>
      <c r="E199" s="5"/>
      <c r="F199" s="5"/>
      <c r="G199" s="5"/>
      <c r="H199" s="5"/>
      <c r="I199" s="5"/>
      <c r="J199" s="5"/>
    </row>
    <row r="200" spans="1:10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>
      <c r="A201" s="5"/>
      <c r="B201" s="5"/>
      <c r="C201" s="5"/>
      <c r="D201" s="5"/>
      <c r="E201" s="5"/>
      <c r="F201" s="5"/>
      <c r="G201" s="5"/>
      <c r="H201" s="5"/>
      <c r="I201" s="5"/>
      <c r="J201" s="5"/>
    </row>
    <row r="202" spans="1:10">
      <c r="A202" s="5"/>
      <c r="B202" s="5"/>
      <c r="C202" s="5"/>
      <c r="D202" s="5"/>
      <c r="E202" s="5"/>
      <c r="F202" s="5"/>
      <c r="G202" s="5"/>
      <c r="H202" s="5"/>
      <c r="I202" s="5"/>
      <c r="J202" s="5"/>
    </row>
    <row r="203" spans="1:10">
      <c r="A203" s="5"/>
      <c r="B203" s="5"/>
      <c r="C203" s="5"/>
      <c r="D203" s="5"/>
      <c r="E203" s="5"/>
      <c r="F203" s="5"/>
      <c r="G203" s="5"/>
      <c r="H203" s="5"/>
      <c r="I203" s="5"/>
      <c r="J203" s="5"/>
    </row>
    <row r="204" spans="1:10">
      <c r="A204" s="5"/>
      <c r="B204" s="5"/>
      <c r="C204" s="5"/>
      <c r="D204" s="5"/>
      <c r="E204" s="5"/>
      <c r="F204" s="5"/>
      <c r="G204" s="5"/>
      <c r="H204" s="5"/>
      <c r="I204" s="5"/>
      <c r="J204" s="5"/>
    </row>
    <row r="205" spans="1:10">
      <c r="A205" s="5"/>
      <c r="B205" s="5"/>
      <c r="C205" s="5"/>
      <c r="D205" s="5"/>
      <c r="E205" s="5"/>
      <c r="F205" s="5"/>
      <c r="G205" s="5"/>
      <c r="H205" s="5"/>
      <c r="I205" s="5"/>
      <c r="J205" s="5"/>
    </row>
    <row r="206" spans="1:10">
      <c r="A206" s="5"/>
      <c r="B206" s="5"/>
      <c r="C206" s="5"/>
      <c r="D206" s="5"/>
      <c r="E206" s="5"/>
      <c r="F206" s="5"/>
      <c r="G206" s="5"/>
      <c r="H206" s="5"/>
      <c r="I206" s="5"/>
      <c r="J206" s="5"/>
    </row>
    <row r="207" spans="1:10">
      <c r="A207" s="5"/>
      <c r="B207" s="5"/>
      <c r="C207" s="5"/>
      <c r="D207" s="5"/>
      <c r="E207" s="5"/>
      <c r="F207" s="5"/>
      <c r="G207" s="5"/>
      <c r="H207" s="5"/>
      <c r="I207" s="5"/>
      <c r="J207" s="5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0">
      <c r="A209" s="5"/>
      <c r="B209" s="5"/>
      <c r="C209" s="5"/>
      <c r="D209" s="5"/>
      <c r="E209" s="5"/>
      <c r="F209" s="5"/>
      <c r="G209" s="5"/>
      <c r="H209" s="5"/>
      <c r="I209" s="5"/>
      <c r="J209" s="5"/>
    </row>
    <row r="210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  <row r="211" spans="1:10">
      <c r="A211" s="5"/>
      <c r="B211" s="5"/>
      <c r="C211" s="5"/>
      <c r="D211" s="5"/>
      <c r="E211" s="5"/>
      <c r="F211" s="5"/>
      <c r="G211" s="5"/>
      <c r="H211" s="5"/>
      <c r="I211" s="5"/>
      <c r="J211" s="5"/>
    </row>
    <row r="212" spans="1:10">
      <c r="A212" s="5"/>
      <c r="B212" s="5"/>
      <c r="C212" s="5"/>
      <c r="D212" s="5"/>
      <c r="E212" s="5"/>
      <c r="F212" s="5"/>
      <c r="G212" s="5"/>
      <c r="H212" s="5"/>
      <c r="I212" s="5"/>
      <c r="J212" s="5"/>
    </row>
    <row r="213" spans="1:10">
      <c r="A213" s="5"/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A214" s="5"/>
      <c r="B214" s="5"/>
      <c r="C214" s="5"/>
      <c r="D214" s="5"/>
      <c r="E214" s="5"/>
      <c r="F214" s="5"/>
      <c r="G214" s="5"/>
      <c r="H214" s="5"/>
      <c r="I214" s="5"/>
      <c r="J214" s="5"/>
    </row>
    <row r="215" spans="1:10">
      <c r="A215" s="5"/>
      <c r="B215" s="5"/>
      <c r="C215" s="5"/>
      <c r="D215" s="5"/>
      <c r="E215" s="5"/>
      <c r="F215" s="5"/>
      <c r="G215" s="5"/>
      <c r="H215" s="5"/>
      <c r="I215" s="5"/>
      <c r="J215" s="5"/>
    </row>
    <row r="216" spans="1:10">
      <c r="A216" s="5"/>
      <c r="B216" s="5"/>
      <c r="C216" s="5"/>
      <c r="D216" s="5"/>
      <c r="E216" s="5"/>
      <c r="F216" s="5"/>
      <c r="G216" s="5"/>
      <c r="H216" s="5"/>
      <c r="I216" s="5"/>
      <c r="J216" s="5"/>
    </row>
    <row r="217" spans="1:10">
      <c r="A217" s="5"/>
      <c r="B217" s="5"/>
      <c r="C217" s="5"/>
      <c r="D217" s="5"/>
      <c r="E217" s="5"/>
      <c r="F217" s="5"/>
      <c r="G217" s="5"/>
      <c r="H217" s="5"/>
      <c r="I217" s="5"/>
      <c r="J217" s="5"/>
    </row>
    <row r="218" spans="1:10">
      <c r="A218" s="5"/>
      <c r="B218" s="5"/>
      <c r="C218" s="5"/>
      <c r="D218" s="5"/>
      <c r="E218" s="5"/>
      <c r="F218" s="5"/>
      <c r="G218" s="5"/>
      <c r="H218" s="5"/>
      <c r="I218" s="5"/>
      <c r="J218" s="5"/>
    </row>
    <row r="219" spans="1:10">
      <c r="A219" s="5"/>
      <c r="B219" s="5"/>
      <c r="C219" s="5"/>
      <c r="D219" s="5"/>
      <c r="E219" s="5"/>
      <c r="F219" s="5"/>
      <c r="G219" s="5"/>
      <c r="H219" s="5"/>
      <c r="I219" s="5"/>
      <c r="J219" s="5"/>
    </row>
    <row r="220" spans="1:10">
      <c r="A220" s="5"/>
      <c r="B220" s="5"/>
      <c r="C220" s="5"/>
      <c r="D220" s="5"/>
      <c r="E220" s="5"/>
      <c r="F220" s="5"/>
      <c r="G220" s="5"/>
      <c r="H220" s="5"/>
      <c r="I220" s="5"/>
      <c r="J220" s="5"/>
    </row>
    <row r="221" spans="1:10">
      <c r="A221" s="5"/>
      <c r="B221" s="5"/>
      <c r="C221" s="5"/>
      <c r="D221" s="5"/>
      <c r="E221" s="5"/>
      <c r="F221" s="5"/>
      <c r="G221" s="5"/>
      <c r="H221" s="5"/>
      <c r="I221" s="5"/>
      <c r="J221" s="5"/>
    </row>
    <row r="222" spans="1:10">
      <c r="A222" s="5"/>
      <c r="B222" s="5"/>
      <c r="C222" s="5"/>
      <c r="D222" s="5"/>
      <c r="E222" s="5"/>
      <c r="F222" s="5"/>
      <c r="G222" s="5"/>
      <c r="H222" s="5"/>
      <c r="I222" s="5"/>
      <c r="J222" s="5"/>
    </row>
    <row r="223" spans="1:10">
      <c r="A223" s="5"/>
      <c r="B223" s="5"/>
      <c r="C223" s="5"/>
      <c r="D223" s="5"/>
      <c r="E223" s="5"/>
      <c r="F223" s="5"/>
      <c r="G223" s="5"/>
      <c r="H223" s="5"/>
      <c r="I223" s="5"/>
      <c r="J223" s="5"/>
    </row>
    <row r="224" spans="1:10">
      <c r="A224" s="5"/>
      <c r="B224" s="5"/>
      <c r="C224" s="5"/>
      <c r="D224" s="5"/>
      <c r="E224" s="5"/>
      <c r="F224" s="5"/>
      <c r="G224" s="5"/>
      <c r="H224" s="5"/>
      <c r="I224" s="5"/>
      <c r="J224" s="5"/>
    </row>
  </sheetData>
  <sheetProtection sort="0" autoFilter="0"/>
  <mergeCells count="5">
    <mergeCell ref="C7:F7"/>
    <mergeCell ref="C3:F3"/>
    <mergeCell ref="C4:F4"/>
    <mergeCell ref="C5:F5"/>
    <mergeCell ref="C6:F6"/>
  </mergeCells>
  <printOptions gridLines="1"/>
  <pageMargins left="0.23622047244094488" right="0.23622047244094488" top="0.23622047244094488" bottom="0.23622047244094488" header="0.31496062992125984" footer="0.31496062992125984"/>
  <pageSetup paperSize="9" scale="79" fitToHeight="0" orientation="portrait" horizontalDpi="300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7"/>
  <sheetViews>
    <sheetView zoomScaleNormal="100" workbookViewId="0">
      <pane ySplit="10" topLeftCell="A11" activePane="bottomLeft" state="frozen"/>
      <selection pane="bottomLeft" activeCell="N1" sqref="N1:O1048576"/>
    </sheetView>
  </sheetViews>
  <sheetFormatPr defaultColWidth="9.140625" defaultRowHeight="15"/>
  <cols>
    <col min="1" max="1" width="13.28515625" customWidth="1"/>
    <col min="2" max="2" width="36.42578125" bestFit="1" customWidth="1"/>
    <col min="3" max="3" width="29.85546875" bestFit="1" customWidth="1"/>
    <col min="4" max="4" width="16.5703125" bestFit="1" customWidth="1"/>
    <col min="5" max="5" width="9.5703125" bestFit="1" customWidth="1"/>
    <col min="6" max="6" width="10.5703125" customWidth="1"/>
    <col min="7" max="7" width="12.85546875" bestFit="1" customWidth="1"/>
    <col min="8" max="8" width="16.5703125" bestFit="1" customWidth="1"/>
    <col min="9" max="9" width="12.85546875" bestFit="1" customWidth="1"/>
    <col min="10" max="10" width="10.5703125" customWidth="1"/>
    <col min="12" max="12" width="14.85546875" bestFit="1" customWidth="1"/>
  </cols>
  <sheetData>
    <row r="1" spans="1:12" ht="33" customHeight="1" thickBot="1">
      <c r="A1" s="1"/>
      <c r="B1" s="1"/>
      <c r="C1" s="23" t="s">
        <v>26</v>
      </c>
      <c r="D1" s="1"/>
    </row>
    <row r="2" spans="1:12">
      <c r="A2" s="14" t="s">
        <v>21</v>
      </c>
      <c r="B2" s="15"/>
      <c r="C2" s="71">
        <f>(Forside!B10)</f>
        <v>0</v>
      </c>
      <c r="D2" s="72"/>
      <c r="E2" s="72"/>
      <c r="F2" s="73"/>
    </row>
    <row r="3" spans="1:12">
      <c r="A3" s="16" t="s">
        <v>22</v>
      </c>
      <c r="B3" s="17"/>
      <c r="C3" s="74">
        <f>(Forside!B14)</f>
        <v>0</v>
      </c>
      <c r="D3" s="75"/>
      <c r="E3" s="75"/>
      <c r="F3" s="76"/>
    </row>
    <row r="4" spans="1:12">
      <c r="A4" s="16" t="s">
        <v>1</v>
      </c>
      <c r="B4" s="17"/>
      <c r="C4" s="77">
        <f>(Forside!B16)</f>
        <v>0</v>
      </c>
      <c r="D4" s="77"/>
      <c r="E4" s="77"/>
      <c r="F4" s="74"/>
    </row>
    <row r="5" spans="1:12">
      <c r="A5" s="16" t="s">
        <v>23</v>
      </c>
      <c r="B5" s="17"/>
      <c r="C5" s="78">
        <f>(Forside!B20)</f>
        <v>0</v>
      </c>
      <c r="D5" s="78"/>
      <c r="E5" s="78"/>
      <c r="F5" s="79"/>
    </row>
    <row r="6" spans="1:12" ht="15.75" thickBot="1">
      <c r="A6" s="18" t="s">
        <v>11</v>
      </c>
      <c r="B6" s="19"/>
      <c r="C6" s="68">
        <f>(Forside!B23)</f>
        <v>0</v>
      </c>
      <c r="D6" s="69"/>
      <c r="E6" s="69"/>
      <c r="F6" s="70"/>
    </row>
    <row r="9" spans="1:1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39" t="s">
        <v>29</v>
      </c>
      <c r="K10" s="39" t="s">
        <v>4</v>
      </c>
      <c r="L10" s="39" t="s">
        <v>30</v>
      </c>
    </row>
    <row r="11" spans="1:12">
      <c r="A11" s="39"/>
      <c r="B11" s="39"/>
      <c r="C11" s="39"/>
      <c r="D11" s="39"/>
      <c r="E11" s="39"/>
      <c r="F11" s="39"/>
      <c r="G11" s="45"/>
      <c r="H11" s="45"/>
      <c r="I11" s="39"/>
      <c r="J11" s="39"/>
      <c r="K11" s="39"/>
      <c r="L11" s="39"/>
    </row>
    <row r="12" spans="1:12">
      <c r="A12" s="38" t="s">
        <v>532</v>
      </c>
      <c r="B12" s="33" t="s">
        <v>533</v>
      </c>
      <c r="C12" s="33" t="s">
        <v>217</v>
      </c>
      <c r="D12" s="31" t="s">
        <v>218</v>
      </c>
      <c r="E12" s="31">
        <v>1992</v>
      </c>
      <c r="F12" s="32"/>
      <c r="G12" s="46">
        <f>Table4[[#This Row],[Listepris]]-(Table4[[#This Row],[Listepris]]*Forside!$B$25)</f>
        <v>1992</v>
      </c>
      <c r="H12" s="47">
        <f>Table4[[#This Row],[Listepris]]-(Table4[[#This Row],[Listepris]]*Forside!$B$26)</f>
        <v>1992</v>
      </c>
      <c r="I12" s="38" t="s">
        <v>292</v>
      </c>
      <c r="J12" s="58">
        <v>195</v>
      </c>
      <c r="K12" s="57">
        <v>75</v>
      </c>
      <c r="L12" s="58">
        <v>16</v>
      </c>
    </row>
    <row r="13" spans="1:12">
      <c r="A13" s="38" t="s">
        <v>534</v>
      </c>
      <c r="B13" s="33" t="s">
        <v>533</v>
      </c>
      <c r="C13" s="33" t="s">
        <v>219</v>
      </c>
      <c r="D13" s="31" t="s">
        <v>220</v>
      </c>
      <c r="E13" s="31">
        <v>2173</v>
      </c>
      <c r="F13" s="32"/>
      <c r="G13" s="46">
        <f>Table4[[#This Row],[Listepris]]-(Table4[[#This Row],[Listepris]]*Forside!$B$25)</f>
        <v>2173</v>
      </c>
      <c r="H13" s="47">
        <f>Table4[[#This Row],[Listepris]]-(Table4[[#This Row],[Listepris]]*Forside!$B$26)</f>
        <v>2173</v>
      </c>
      <c r="I13" s="38" t="s">
        <v>292</v>
      </c>
      <c r="J13" s="58">
        <v>205</v>
      </c>
      <c r="K13" s="57">
        <v>75</v>
      </c>
      <c r="L13" s="58">
        <v>16</v>
      </c>
    </row>
    <row r="14" spans="1:12">
      <c r="A14" s="38" t="s">
        <v>535</v>
      </c>
      <c r="B14" s="33" t="s">
        <v>533</v>
      </c>
      <c r="C14" s="33" t="s">
        <v>221</v>
      </c>
      <c r="D14" s="31" t="s">
        <v>222</v>
      </c>
      <c r="E14" s="31">
        <v>2688</v>
      </c>
      <c r="F14" s="32"/>
      <c r="G14" s="46">
        <f>Table4[[#This Row],[Listepris]]-(Table4[[#This Row],[Listepris]]*Forside!$B$25)</f>
        <v>2688</v>
      </c>
      <c r="H14" s="47">
        <f>Table4[[#This Row],[Listepris]]-(Table4[[#This Row],[Listepris]]*Forside!$B$26)</f>
        <v>2688</v>
      </c>
      <c r="I14" s="38" t="s">
        <v>292</v>
      </c>
      <c r="J14" s="58">
        <v>215</v>
      </c>
      <c r="K14" s="57">
        <v>75</v>
      </c>
      <c r="L14" s="58">
        <v>16</v>
      </c>
    </row>
    <row r="15" spans="1:12">
      <c r="A15" s="38" t="s">
        <v>536</v>
      </c>
      <c r="B15" s="33" t="s">
        <v>533</v>
      </c>
      <c r="C15" s="33" t="s">
        <v>223</v>
      </c>
      <c r="D15" s="31" t="s">
        <v>224</v>
      </c>
      <c r="E15" s="31">
        <v>2912</v>
      </c>
      <c r="F15" s="32"/>
      <c r="G15" s="46">
        <f>Table4[[#This Row],[Listepris]]-(Table4[[#This Row],[Listepris]]*Forside!$B$25)</f>
        <v>2912</v>
      </c>
      <c r="H15" s="47">
        <f>Table4[[#This Row],[Listepris]]-(Table4[[#This Row],[Listepris]]*Forside!$B$26)</f>
        <v>2912</v>
      </c>
      <c r="I15" s="38" t="s">
        <v>292</v>
      </c>
      <c r="J15" s="58">
        <v>225</v>
      </c>
      <c r="K15" s="57">
        <v>75</v>
      </c>
      <c r="L15" s="58">
        <v>16</v>
      </c>
    </row>
    <row r="16" spans="1:12" ht="9" customHeight="1">
      <c r="A16" s="38"/>
      <c r="B16" s="33"/>
      <c r="C16" s="33"/>
      <c r="D16" s="31"/>
      <c r="E16" s="31"/>
      <c r="F16" s="32"/>
      <c r="G16" s="46"/>
      <c r="H16" s="47"/>
      <c r="I16" s="38"/>
      <c r="J16" s="33"/>
      <c r="K16" s="38"/>
      <c r="L16" s="33"/>
    </row>
    <row r="17" spans="1:12">
      <c r="A17" s="38" t="s">
        <v>537</v>
      </c>
      <c r="B17" s="33" t="s">
        <v>533</v>
      </c>
      <c r="C17" s="33" t="s">
        <v>225</v>
      </c>
      <c r="D17" s="31" t="s">
        <v>216</v>
      </c>
      <c r="E17" s="31">
        <v>1865</v>
      </c>
      <c r="F17" s="32"/>
      <c r="G17" s="46">
        <f>Table4[[#This Row],[Listepris]]-(Table4[[#This Row],[Listepris]]*Forside!$B$25)</f>
        <v>1865</v>
      </c>
      <c r="H17" s="47">
        <f>Table4[[#This Row],[Listepris]]-(Table4[[#This Row],[Listepris]]*Forside!$B$26)</f>
        <v>1865</v>
      </c>
      <c r="I17" s="38" t="s">
        <v>292</v>
      </c>
      <c r="J17" s="58">
        <v>195</v>
      </c>
      <c r="K17" s="57">
        <v>70</v>
      </c>
      <c r="L17" s="58">
        <v>15</v>
      </c>
    </row>
    <row r="18" spans="1:12">
      <c r="A18" s="38" t="s">
        <v>538</v>
      </c>
      <c r="B18" s="33" t="s">
        <v>533</v>
      </c>
      <c r="C18" s="33" t="s">
        <v>228</v>
      </c>
      <c r="D18" s="31" t="s">
        <v>229</v>
      </c>
      <c r="E18" s="31">
        <v>2118</v>
      </c>
      <c r="F18" s="32"/>
      <c r="G18" s="46">
        <f>Table4[[#This Row],[Listepris]]-(Table4[[#This Row],[Listepris]]*Forside!$B$25)</f>
        <v>2118</v>
      </c>
      <c r="H18" s="47">
        <f>Table4[[#This Row],[Listepris]]-(Table4[[#This Row],[Listepris]]*Forside!$B$26)</f>
        <v>2118</v>
      </c>
      <c r="I18" s="38" t="s">
        <v>292</v>
      </c>
      <c r="J18" s="58">
        <v>215</v>
      </c>
      <c r="K18" s="57">
        <v>70</v>
      </c>
      <c r="L18" s="58">
        <v>15</v>
      </c>
    </row>
    <row r="19" spans="1:12">
      <c r="A19" s="38" t="s">
        <v>539</v>
      </c>
      <c r="B19" s="33" t="s">
        <v>533</v>
      </c>
      <c r="C19" s="33" t="s">
        <v>230</v>
      </c>
      <c r="D19" s="31" t="s">
        <v>239</v>
      </c>
      <c r="E19" s="31">
        <v>2239</v>
      </c>
      <c r="F19" s="32"/>
      <c r="G19" s="46">
        <f>Table4[[#This Row],[Listepris]]-(Table4[[#This Row],[Listepris]]*Forside!$B$25)</f>
        <v>2239</v>
      </c>
      <c r="H19" s="47">
        <f>Table4[[#This Row],[Listepris]]-(Table4[[#This Row],[Listepris]]*Forside!$B$26)</f>
        <v>2239</v>
      </c>
      <c r="I19" s="38" t="s">
        <v>292</v>
      </c>
      <c r="J19" s="58">
        <v>225</v>
      </c>
      <c r="K19" s="57">
        <v>70</v>
      </c>
      <c r="L19" s="58">
        <v>15</v>
      </c>
    </row>
    <row r="20" spans="1:12" ht="9" customHeight="1">
      <c r="A20" s="38"/>
      <c r="B20" s="33"/>
      <c r="C20" s="33"/>
      <c r="D20" s="31"/>
      <c r="E20" s="31"/>
      <c r="F20" s="32"/>
      <c r="G20" s="46"/>
      <c r="H20" s="47"/>
      <c r="I20" s="38"/>
      <c r="J20" s="33"/>
      <c r="K20" s="38"/>
      <c r="L20" s="33"/>
    </row>
    <row r="21" spans="1:12">
      <c r="A21" s="38" t="s">
        <v>540</v>
      </c>
      <c r="B21" s="33" t="s">
        <v>533</v>
      </c>
      <c r="C21" s="33" t="s">
        <v>232</v>
      </c>
      <c r="D21" s="31" t="s">
        <v>233</v>
      </c>
      <c r="E21" s="31">
        <v>1747</v>
      </c>
      <c r="F21" s="32"/>
      <c r="G21" s="46">
        <f>Table4[[#This Row],[Listepris]]-(Table4[[#This Row],[Listepris]]*Forside!$B$25)</f>
        <v>1747</v>
      </c>
      <c r="H21" s="47">
        <f>Table4[[#This Row],[Listepris]]-(Table4[[#This Row],[Listepris]]*Forside!$B$26)</f>
        <v>1747</v>
      </c>
      <c r="I21" s="38" t="s">
        <v>292</v>
      </c>
      <c r="J21" s="58">
        <v>185</v>
      </c>
      <c r="K21" s="57">
        <v>65</v>
      </c>
      <c r="L21" s="58">
        <v>15</v>
      </c>
    </row>
    <row r="22" spans="1:12">
      <c r="A22" s="38" t="s">
        <v>541</v>
      </c>
      <c r="B22" s="33" t="s">
        <v>533</v>
      </c>
      <c r="C22" s="33" t="s">
        <v>234</v>
      </c>
      <c r="D22" s="31" t="s">
        <v>216</v>
      </c>
      <c r="E22" s="31">
        <v>2175</v>
      </c>
      <c r="F22" s="32"/>
      <c r="G22" s="46">
        <f>Table4[[#This Row],[Listepris]]-(Table4[[#This Row],[Listepris]]*Forside!$B$25)</f>
        <v>2175</v>
      </c>
      <c r="H22" s="47">
        <f>Table4[[#This Row],[Listepris]]-(Table4[[#This Row],[Listepris]]*Forside!$B$26)</f>
        <v>2175</v>
      </c>
      <c r="I22" s="38" t="s">
        <v>292</v>
      </c>
      <c r="J22" s="58">
        <v>215</v>
      </c>
      <c r="K22" s="57">
        <v>65</v>
      </c>
      <c r="L22" s="58">
        <v>15</v>
      </c>
    </row>
    <row r="23" spans="1:12">
      <c r="A23" s="38" t="s">
        <v>542</v>
      </c>
      <c r="B23" s="33" t="s">
        <v>533</v>
      </c>
      <c r="C23" s="33" t="s">
        <v>235</v>
      </c>
      <c r="D23" s="31" t="s">
        <v>216</v>
      </c>
      <c r="E23" s="31">
        <v>2178</v>
      </c>
      <c r="F23" s="32"/>
      <c r="G23" s="46">
        <f>Table4[[#This Row],[Listepris]]-(Table4[[#This Row],[Listepris]]*Forside!$B$25)</f>
        <v>2178</v>
      </c>
      <c r="H23" s="47">
        <f>Table4[[#This Row],[Listepris]]-(Table4[[#This Row],[Listepris]]*Forside!$B$26)</f>
        <v>2178</v>
      </c>
      <c r="I23" s="38" t="s">
        <v>292</v>
      </c>
      <c r="J23" s="58">
        <v>195</v>
      </c>
      <c r="K23" s="57">
        <v>65</v>
      </c>
      <c r="L23" s="58">
        <v>16</v>
      </c>
    </row>
    <row r="24" spans="1:12">
      <c r="A24" s="38" t="s">
        <v>543</v>
      </c>
      <c r="B24" s="33" t="s">
        <v>533</v>
      </c>
      <c r="C24" s="33" t="s">
        <v>236</v>
      </c>
      <c r="D24" s="31" t="s">
        <v>218</v>
      </c>
      <c r="E24" s="31">
        <v>2229</v>
      </c>
      <c r="F24" s="32"/>
      <c r="G24" s="46">
        <f>Table4[[#This Row],[Listepris]]-(Table4[[#This Row],[Listepris]]*Forside!$B$25)</f>
        <v>2229</v>
      </c>
      <c r="H24" s="47">
        <f>Table4[[#This Row],[Listepris]]-(Table4[[#This Row],[Listepris]]*Forside!$B$26)</f>
        <v>2229</v>
      </c>
      <c r="I24" s="38" t="s">
        <v>292</v>
      </c>
      <c r="J24" s="58">
        <v>205</v>
      </c>
      <c r="K24" s="57">
        <v>65</v>
      </c>
      <c r="L24" s="58">
        <v>16</v>
      </c>
    </row>
    <row r="25" spans="1:12">
      <c r="A25" s="38" t="s">
        <v>544</v>
      </c>
      <c r="B25" s="33" t="s">
        <v>533</v>
      </c>
      <c r="C25" s="33" t="s">
        <v>237</v>
      </c>
      <c r="D25" s="31" t="s">
        <v>229</v>
      </c>
      <c r="E25" s="31">
        <v>2335</v>
      </c>
      <c r="F25" s="32"/>
      <c r="G25" s="46">
        <f>Table4[[#This Row],[Listepris]]-(Table4[[#This Row],[Listepris]]*Forside!$B$25)</f>
        <v>2335</v>
      </c>
      <c r="H25" s="47">
        <f>Table4[[#This Row],[Listepris]]-(Table4[[#This Row],[Listepris]]*Forside!$B$26)</f>
        <v>2335</v>
      </c>
      <c r="I25" s="38" t="s">
        <v>292</v>
      </c>
      <c r="J25" s="58">
        <v>215</v>
      </c>
      <c r="K25" s="57">
        <v>65</v>
      </c>
      <c r="L25" s="58">
        <v>16</v>
      </c>
    </row>
    <row r="26" spans="1:12">
      <c r="A26" s="38" t="s">
        <v>545</v>
      </c>
      <c r="B26" s="33" t="s">
        <v>533</v>
      </c>
      <c r="C26" s="33" t="s">
        <v>238</v>
      </c>
      <c r="D26" s="31" t="s">
        <v>239</v>
      </c>
      <c r="E26" s="31">
        <v>2583</v>
      </c>
      <c r="F26" s="32"/>
      <c r="G26" s="46">
        <f>Table4[[#This Row],[Listepris]]-(Table4[[#This Row],[Listepris]]*Forside!$B$25)</f>
        <v>2583</v>
      </c>
      <c r="H26" s="47">
        <f>Table4[[#This Row],[Listepris]]-(Table4[[#This Row],[Listepris]]*Forside!$B$26)</f>
        <v>2583</v>
      </c>
      <c r="I26" s="38" t="s">
        <v>292</v>
      </c>
      <c r="J26" s="58">
        <v>225</v>
      </c>
      <c r="K26" s="57">
        <v>65</v>
      </c>
      <c r="L26" s="58">
        <v>16</v>
      </c>
    </row>
    <row r="27" spans="1:12">
      <c r="A27" s="38" t="s">
        <v>546</v>
      </c>
      <c r="B27" s="33" t="s">
        <v>533</v>
      </c>
      <c r="C27" s="33" t="s">
        <v>240</v>
      </c>
      <c r="D27" s="31" t="s">
        <v>241</v>
      </c>
      <c r="E27" s="31">
        <v>2791</v>
      </c>
      <c r="F27" s="32"/>
      <c r="G27" s="46">
        <f>Table4[[#This Row],[Listepris]]-(Table4[[#This Row],[Listepris]]*Forside!$B$25)</f>
        <v>2791</v>
      </c>
      <c r="H27" s="47">
        <f>Table4[[#This Row],[Listepris]]-(Table4[[#This Row],[Listepris]]*Forside!$B$26)</f>
        <v>2791</v>
      </c>
      <c r="I27" s="38" t="s">
        <v>292</v>
      </c>
      <c r="J27" s="58">
        <v>235</v>
      </c>
      <c r="K27" s="57">
        <v>65</v>
      </c>
      <c r="L27" s="58">
        <v>16</v>
      </c>
    </row>
    <row r="28" spans="1:12" ht="9" customHeight="1">
      <c r="A28" s="38"/>
      <c r="B28" s="33"/>
      <c r="C28" s="33"/>
      <c r="D28" s="31"/>
      <c r="E28" s="31"/>
      <c r="F28" s="32"/>
      <c r="G28" s="46"/>
      <c r="H28" s="47"/>
      <c r="I28" s="38"/>
      <c r="J28" s="33"/>
      <c r="K28" s="38"/>
      <c r="L28" s="33"/>
    </row>
    <row r="29" spans="1:12">
      <c r="A29" s="38" t="s">
        <v>547</v>
      </c>
      <c r="B29" s="33" t="s">
        <v>533</v>
      </c>
      <c r="C29" s="33" t="s">
        <v>244</v>
      </c>
      <c r="D29" s="31" t="s">
        <v>229</v>
      </c>
      <c r="E29" s="31">
        <v>2998</v>
      </c>
      <c r="F29" s="32"/>
      <c r="G29" s="46">
        <f>Table4[[#This Row],[Listepris]]-(Table4[[#This Row],[Listepris]]*Forside!$B$25)</f>
        <v>2998</v>
      </c>
      <c r="H29" s="47">
        <f>Table4[[#This Row],[Listepris]]-(Table4[[#This Row],[Listepris]]*Forside!$B$26)</f>
        <v>2998</v>
      </c>
      <c r="I29" s="38" t="s">
        <v>292</v>
      </c>
      <c r="J29" s="58">
        <v>215</v>
      </c>
      <c r="K29" s="57">
        <v>60</v>
      </c>
      <c r="L29" s="58">
        <v>17</v>
      </c>
    </row>
    <row r="30" spans="1:12" ht="9" customHeight="1">
      <c r="A30" s="38"/>
      <c r="B30" s="33"/>
      <c r="C30" s="33"/>
      <c r="D30" s="31"/>
      <c r="E30" s="31"/>
      <c r="F30" s="32"/>
      <c r="G30" s="46"/>
      <c r="H30" s="47"/>
      <c r="I30" s="38"/>
      <c r="J30" s="33"/>
      <c r="K30" s="38"/>
      <c r="L30" s="33"/>
    </row>
    <row r="31" spans="1:12">
      <c r="A31" s="38" t="s">
        <v>548</v>
      </c>
      <c r="B31" s="33" t="s">
        <v>533</v>
      </c>
      <c r="C31" s="33" t="s">
        <v>246</v>
      </c>
      <c r="D31" s="31" t="s">
        <v>229</v>
      </c>
      <c r="E31" s="31">
        <v>3280</v>
      </c>
      <c r="F31" s="32"/>
      <c r="G31" s="46">
        <f>Table4[[#This Row],[Listepris]]-(Table4[[#This Row],[Listepris]]*Forside!$B$25)</f>
        <v>3280</v>
      </c>
      <c r="H31" s="47">
        <f>Table4[[#This Row],[Listepris]]-(Table4[[#This Row],[Listepris]]*Forside!$B$26)</f>
        <v>3280</v>
      </c>
      <c r="I31" s="38" t="s">
        <v>292</v>
      </c>
      <c r="J31" s="58">
        <v>225</v>
      </c>
      <c r="K31" s="57">
        <v>55</v>
      </c>
      <c r="L31" s="58">
        <v>17</v>
      </c>
    </row>
    <row r="32" spans="1:12">
      <c r="A32" s="38"/>
      <c r="B32" s="33"/>
      <c r="C32" s="33"/>
      <c r="D32" s="31"/>
      <c r="E32" s="31"/>
      <c r="F32" s="32"/>
      <c r="G32" s="46"/>
      <c r="H32" s="47"/>
      <c r="I32" s="38"/>
      <c r="J32" s="58"/>
      <c r="K32" s="57"/>
      <c r="L32" s="58"/>
    </row>
    <row r="33" spans="1:12">
      <c r="A33" s="38"/>
      <c r="B33" s="33"/>
      <c r="C33" s="33"/>
      <c r="D33" s="31"/>
      <c r="E33" s="31"/>
      <c r="F33" s="32"/>
      <c r="G33" s="46"/>
      <c r="H33" s="47"/>
      <c r="I33" s="38"/>
      <c r="J33" s="58"/>
      <c r="K33" s="57"/>
      <c r="L33" s="58"/>
    </row>
    <row r="34" spans="1:12">
      <c r="A34" s="38" t="s">
        <v>247</v>
      </c>
      <c r="B34" s="38" t="s">
        <v>724</v>
      </c>
      <c r="C34" s="33" t="s">
        <v>248</v>
      </c>
      <c r="D34" s="31" t="s">
        <v>249</v>
      </c>
      <c r="E34" s="31">
        <v>3555</v>
      </c>
      <c r="F34" s="32"/>
      <c r="G34" s="46">
        <f>Table4[[#This Row],[Listepris]]-(Table4[[#This Row],[Listepris]]*Forside!$B$25)</f>
        <v>3555</v>
      </c>
      <c r="H34" s="47">
        <f>Table4[[#This Row],[Listepris]]-(Table4[[#This Row],[Listepris]]*Forside!$B$26)</f>
        <v>3555</v>
      </c>
      <c r="I34" s="38" t="s">
        <v>292</v>
      </c>
      <c r="J34" s="58">
        <v>235</v>
      </c>
      <c r="K34" s="57">
        <v>85</v>
      </c>
      <c r="L34" s="58">
        <v>16</v>
      </c>
    </row>
    <row r="35" spans="1:12" ht="9" customHeight="1">
      <c r="A35" s="38"/>
      <c r="B35" s="33"/>
      <c r="C35" s="33"/>
      <c r="D35" s="31"/>
      <c r="E35" s="31"/>
      <c r="F35" s="32"/>
      <c r="G35" s="46"/>
      <c r="H35" s="47"/>
      <c r="I35" s="38"/>
      <c r="J35" s="33"/>
      <c r="K35" s="38"/>
      <c r="L35" s="33"/>
    </row>
    <row r="36" spans="1:12">
      <c r="A36" s="38" t="s">
        <v>250</v>
      </c>
      <c r="B36" s="38" t="s">
        <v>724</v>
      </c>
      <c r="C36" s="33" t="s">
        <v>251</v>
      </c>
      <c r="D36" s="31" t="s">
        <v>252</v>
      </c>
      <c r="E36" s="31">
        <v>3878</v>
      </c>
      <c r="F36" s="32"/>
      <c r="G36" s="46">
        <f>Table4[[#This Row],[Listepris]]-(Table4[[#This Row],[Listepris]]*Forside!$B$25)</f>
        <v>3878</v>
      </c>
      <c r="H36" s="47">
        <f>Table4[[#This Row],[Listepris]]-(Table4[[#This Row],[Listepris]]*Forside!$B$26)</f>
        <v>3878</v>
      </c>
      <c r="I36" s="38" t="s">
        <v>292</v>
      </c>
      <c r="J36" s="58">
        <v>235</v>
      </c>
      <c r="K36" s="57">
        <v>80</v>
      </c>
      <c r="L36" s="58">
        <v>17</v>
      </c>
    </row>
    <row r="37" spans="1:12" ht="9" customHeight="1">
      <c r="A37" s="38"/>
      <c r="B37" s="33"/>
      <c r="C37" s="33"/>
      <c r="D37" s="31"/>
      <c r="E37" s="31"/>
      <c r="F37" s="32"/>
      <c r="G37" s="46"/>
      <c r="H37" s="47"/>
      <c r="I37" s="38"/>
      <c r="J37" s="33"/>
      <c r="K37" s="38"/>
      <c r="L37" s="33"/>
    </row>
    <row r="38" spans="1:12">
      <c r="A38" s="38" t="s">
        <v>253</v>
      </c>
      <c r="B38" s="38" t="s">
        <v>724</v>
      </c>
      <c r="C38" s="33" t="s">
        <v>254</v>
      </c>
      <c r="D38" s="31" t="s">
        <v>255</v>
      </c>
      <c r="E38" s="31">
        <v>2867</v>
      </c>
      <c r="F38" s="32"/>
      <c r="G38" s="46">
        <f>Table4[[#This Row],[Listepris]]-(Table4[[#This Row],[Listepris]]*Forside!$B$25)</f>
        <v>2867</v>
      </c>
      <c r="H38" s="47">
        <f>Table4[[#This Row],[Listepris]]-(Table4[[#This Row],[Listepris]]*Forside!$B$26)</f>
        <v>2867</v>
      </c>
      <c r="I38" s="38" t="s">
        <v>292</v>
      </c>
      <c r="J38" s="58">
        <v>225</v>
      </c>
      <c r="K38" s="57">
        <v>75</v>
      </c>
      <c r="L38" s="58">
        <v>16</v>
      </c>
    </row>
    <row r="39" spans="1:12">
      <c r="A39" s="38" t="s">
        <v>256</v>
      </c>
      <c r="B39" s="38" t="s">
        <v>724</v>
      </c>
      <c r="C39" s="33" t="s">
        <v>257</v>
      </c>
      <c r="D39" s="31" t="s">
        <v>249</v>
      </c>
      <c r="E39" s="31">
        <v>3173</v>
      </c>
      <c r="F39" s="32"/>
      <c r="G39" s="46">
        <f>Table4[[#This Row],[Listepris]]-(Table4[[#This Row],[Listepris]]*Forside!$B$25)</f>
        <v>3173</v>
      </c>
      <c r="H39" s="47">
        <f>Table4[[#This Row],[Listepris]]-(Table4[[#This Row],[Listepris]]*Forside!$B$26)</f>
        <v>3173</v>
      </c>
      <c r="I39" s="38" t="s">
        <v>292</v>
      </c>
      <c r="J39" s="58">
        <v>245</v>
      </c>
      <c r="K39" s="57">
        <v>75</v>
      </c>
      <c r="L39" s="58">
        <v>16</v>
      </c>
    </row>
    <row r="40" spans="1:12">
      <c r="A40" s="38" t="s">
        <v>258</v>
      </c>
      <c r="B40" s="38" t="s">
        <v>724</v>
      </c>
      <c r="C40" s="33" t="s">
        <v>259</v>
      </c>
      <c r="D40" s="31" t="s">
        <v>260</v>
      </c>
      <c r="E40" s="31">
        <v>3282</v>
      </c>
      <c r="F40" s="32"/>
      <c r="G40" s="46">
        <f>Table4[[#This Row],[Listepris]]-(Table4[[#This Row],[Listepris]]*Forside!$B$25)</f>
        <v>3282</v>
      </c>
      <c r="H40" s="47">
        <f>Table4[[#This Row],[Listepris]]-(Table4[[#This Row],[Listepris]]*Forside!$B$26)</f>
        <v>3282</v>
      </c>
      <c r="I40" s="38" t="s">
        <v>292</v>
      </c>
      <c r="J40" s="58">
        <v>265</v>
      </c>
      <c r="K40" s="57">
        <v>75</v>
      </c>
      <c r="L40" s="58">
        <v>16</v>
      </c>
    </row>
    <row r="41" spans="1:12">
      <c r="A41" s="38" t="s">
        <v>261</v>
      </c>
      <c r="B41" s="38" t="s">
        <v>724</v>
      </c>
      <c r="C41" s="33" t="s">
        <v>262</v>
      </c>
      <c r="D41" s="31" t="s">
        <v>263</v>
      </c>
      <c r="E41" s="31">
        <v>3799</v>
      </c>
      <c r="F41" s="32"/>
      <c r="G41" s="46">
        <f>Table4[[#This Row],[Listepris]]-(Table4[[#This Row],[Listepris]]*Forside!$B$25)</f>
        <v>3799</v>
      </c>
      <c r="H41" s="47">
        <f>Table4[[#This Row],[Listepris]]-(Table4[[#This Row],[Listepris]]*Forside!$B$26)</f>
        <v>3799</v>
      </c>
      <c r="I41" s="38" t="s">
        <v>292</v>
      </c>
      <c r="J41" s="58">
        <v>245</v>
      </c>
      <c r="K41" s="57">
        <v>75</v>
      </c>
      <c r="L41" s="58">
        <v>17</v>
      </c>
    </row>
    <row r="42" spans="1:12" ht="9" customHeight="1">
      <c r="A42" s="38"/>
      <c r="B42" s="33"/>
      <c r="C42" s="33"/>
      <c r="D42" s="31"/>
      <c r="E42" s="31"/>
      <c r="F42" s="32"/>
      <c r="G42" s="46"/>
      <c r="H42" s="47"/>
      <c r="I42" s="38"/>
      <c r="J42" s="33"/>
      <c r="K42" s="38"/>
      <c r="L42" s="33"/>
    </row>
    <row r="43" spans="1:12">
      <c r="A43" s="38" t="s">
        <v>264</v>
      </c>
      <c r="B43" s="38" t="s">
        <v>724</v>
      </c>
      <c r="C43" s="33" t="s">
        <v>124</v>
      </c>
      <c r="D43" s="31" t="s">
        <v>260</v>
      </c>
      <c r="E43" s="31">
        <v>3522</v>
      </c>
      <c r="F43" s="32"/>
      <c r="G43" s="46">
        <f>Table4[[#This Row],[Listepris]]-(Table4[[#This Row],[Listepris]]*Forside!$B$25)</f>
        <v>3522</v>
      </c>
      <c r="H43" s="47">
        <f>Table4[[#This Row],[Listepris]]-(Table4[[#This Row],[Listepris]]*Forside!$B$26)</f>
        <v>3522</v>
      </c>
      <c r="I43" s="38" t="s">
        <v>292</v>
      </c>
      <c r="J43" s="58">
        <v>245</v>
      </c>
      <c r="K43" s="57">
        <v>70</v>
      </c>
      <c r="L43" s="58">
        <v>17</v>
      </c>
    </row>
    <row r="44" spans="1:12">
      <c r="A44" s="38" t="s">
        <v>265</v>
      </c>
      <c r="B44" s="38" t="s">
        <v>724</v>
      </c>
      <c r="C44" s="33" t="s">
        <v>125</v>
      </c>
      <c r="D44" s="31" t="s">
        <v>263</v>
      </c>
      <c r="E44" s="31">
        <v>3896</v>
      </c>
      <c r="F44" s="32"/>
      <c r="G44" s="46">
        <f>Table4[[#This Row],[Listepris]]-(Table4[[#This Row],[Listepris]]*Forside!$B$25)</f>
        <v>3896</v>
      </c>
      <c r="H44" s="47">
        <f>Table4[[#This Row],[Listepris]]-(Table4[[#This Row],[Listepris]]*Forside!$B$26)</f>
        <v>3896</v>
      </c>
      <c r="I44" s="38" t="s">
        <v>292</v>
      </c>
      <c r="J44" s="58">
        <v>265</v>
      </c>
      <c r="K44" s="57">
        <v>70</v>
      </c>
      <c r="L44" s="58">
        <v>17</v>
      </c>
    </row>
    <row r="45" spans="1:12">
      <c r="A45" s="38" t="s">
        <v>266</v>
      </c>
      <c r="B45" s="38" t="s">
        <v>724</v>
      </c>
      <c r="C45" s="33" t="s">
        <v>267</v>
      </c>
      <c r="D45" s="31" t="s">
        <v>263</v>
      </c>
      <c r="E45" s="31">
        <v>4163</v>
      </c>
      <c r="F45" s="32"/>
      <c r="G45" s="46">
        <f>Table4[[#This Row],[Listepris]]-(Table4[[#This Row],[Listepris]]*Forside!$B$25)</f>
        <v>4163</v>
      </c>
      <c r="H45" s="47">
        <f>Table4[[#This Row],[Listepris]]-(Table4[[#This Row],[Listepris]]*Forside!$B$26)</f>
        <v>4163</v>
      </c>
      <c r="I45" s="38" t="s">
        <v>292</v>
      </c>
      <c r="J45" s="58">
        <v>285</v>
      </c>
      <c r="K45" s="57">
        <v>70</v>
      </c>
      <c r="L45" s="58">
        <v>17</v>
      </c>
    </row>
    <row r="46" spans="1:12">
      <c r="A46" s="38" t="s">
        <v>268</v>
      </c>
      <c r="B46" s="38" t="s">
        <v>724</v>
      </c>
      <c r="C46" s="33" t="s">
        <v>269</v>
      </c>
      <c r="D46" s="31" t="s">
        <v>263</v>
      </c>
      <c r="E46" s="31">
        <v>4383</v>
      </c>
      <c r="F46" s="32"/>
      <c r="G46" s="46">
        <f>Table4[[#This Row],[Listepris]]-(Table4[[#This Row],[Listepris]]*Forside!$B$25)</f>
        <v>4383</v>
      </c>
      <c r="H46" s="47">
        <f>Table4[[#This Row],[Listepris]]-(Table4[[#This Row],[Listepris]]*Forside!$B$26)</f>
        <v>4383</v>
      </c>
      <c r="I46" s="38" t="s">
        <v>292</v>
      </c>
      <c r="J46" s="58">
        <v>315</v>
      </c>
      <c r="K46" s="57">
        <v>70</v>
      </c>
      <c r="L46" s="58">
        <v>17</v>
      </c>
    </row>
    <row r="47" spans="1:12">
      <c r="A47" s="38"/>
      <c r="B47" s="38"/>
      <c r="C47" s="33"/>
      <c r="D47" s="31"/>
      <c r="E47" s="31"/>
      <c r="F47" s="32"/>
      <c r="G47" s="46"/>
      <c r="H47" s="47"/>
      <c r="I47" s="38"/>
      <c r="J47" s="58"/>
      <c r="K47" s="57"/>
      <c r="L47" s="58"/>
    </row>
    <row r="48" spans="1:12">
      <c r="A48" s="38"/>
      <c r="B48" s="38"/>
      <c r="C48" s="33"/>
      <c r="D48" s="31"/>
      <c r="E48" s="31"/>
      <c r="F48" s="32"/>
      <c r="G48" s="46"/>
      <c r="H48" s="47"/>
      <c r="I48" s="38"/>
      <c r="J48" s="58"/>
      <c r="K48" s="57"/>
      <c r="L48" s="58"/>
    </row>
    <row r="49" spans="1:12">
      <c r="A49" s="38" t="s">
        <v>549</v>
      </c>
      <c r="B49" s="38" t="s">
        <v>669</v>
      </c>
      <c r="C49" s="33" t="s">
        <v>270</v>
      </c>
      <c r="D49" s="31" t="s">
        <v>215</v>
      </c>
      <c r="E49" s="31">
        <v>2289</v>
      </c>
      <c r="F49" s="32"/>
      <c r="G49" s="46">
        <f>Table4[[#This Row],[Listepris]]-(Table4[[#This Row],[Listepris]]*Forside!$B$25)</f>
        <v>2289</v>
      </c>
      <c r="H49" s="47">
        <f>Table4[[#This Row],[Listepris]]-(Table4[[#This Row],[Listepris]]*Forside!$B$26)</f>
        <v>2289</v>
      </c>
      <c r="I49" s="38" t="s">
        <v>570</v>
      </c>
      <c r="J49" s="58">
        <v>205</v>
      </c>
      <c r="K49" s="57"/>
      <c r="L49" s="58">
        <v>16</v>
      </c>
    </row>
    <row r="50" spans="1:12" ht="9" customHeight="1">
      <c r="A50" s="38"/>
      <c r="B50" s="33"/>
      <c r="C50" s="33"/>
      <c r="D50" s="31"/>
      <c r="E50" s="31"/>
      <c r="F50" s="32"/>
      <c r="G50" s="46"/>
      <c r="H50" s="47"/>
      <c r="I50" s="38"/>
      <c r="J50" s="33"/>
      <c r="K50" s="38"/>
      <c r="L50" s="33"/>
    </row>
    <row r="51" spans="1:12">
      <c r="A51" s="38" t="s">
        <v>550</v>
      </c>
      <c r="B51" s="38" t="s">
        <v>669</v>
      </c>
      <c r="C51" s="33" t="s">
        <v>217</v>
      </c>
      <c r="D51" s="31" t="s">
        <v>218</v>
      </c>
      <c r="E51" s="31">
        <v>2050</v>
      </c>
      <c r="F51" s="32"/>
      <c r="G51" s="46">
        <f>Table4[[#This Row],[Listepris]]-(Table4[[#This Row],[Listepris]]*Forside!$B$25)</f>
        <v>2050</v>
      </c>
      <c r="H51" s="47">
        <f>Table4[[#This Row],[Listepris]]-(Table4[[#This Row],[Listepris]]*Forside!$B$26)</f>
        <v>2050</v>
      </c>
      <c r="I51" s="38" t="s">
        <v>570</v>
      </c>
      <c r="J51" s="58">
        <v>195</v>
      </c>
      <c r="K51" s="57">
        <v>75</v>
      </c>
      <c r="L51" s="58">
        <v>16</v>
      </c>
    </row>
    <row r="52" spans="1:12">
      <c r="A52" s="38" t="s">
        <v>551</v>
      </c>
      <c r="B52" s="38" t="s">
        <v>669</v>
      </c>
      <c r="C52" s="33" t="s">
        <v>219</v>
      </c>
      <c r="D52" s="31" t="s">
        <v>220</v>
      </c>
      <c r="E52" s="31">
        <v>2213</v>
      </c>
      <c r="F52" s="32"/>
      <c r="G52" s="46">
        <f>Table4[[#This Row],[Listepris]]-(Table4[[#This Row],[Listepris]]*Forside!$B$25)</f>
        <v>2213</v>
      </c>
      <c r="H52" s="47">
        <f>Table4[[#This Row],[Listepris]]-(Table4[[#This Row],[Listepris]]*Forside!$B$26)</f>
        <v>2213</v>
      </c>
      <c r="I52" s="38" t="s">
        <v>570</v>
      </c>
      <c r="J52" s="58">
        <v>205</v>
      </c>
      <c r="K52" s="57">
        <v>75</v>
      </c>
      <c r="L52" s="58">
        <v>16</v>
      </c>
    </row>
    <row r="53" spans="1:12">
      <c r="A53" s="38" t="s">
        <v>552</v>
      </c>
      <c r="B53" s="38" t="s">
        <v>669</v>
      </c>
      <c r="C53" s="33" t="s">
        <v>221</v>
      </c>
      <c r="D53" s="31" t="s">
        <v>222</v>
      </c>
      <c r="E53" s="31">
        <v>2559</v>
      </c>
      <c r="F53" s="32"/>
      <c r="G53" s="46">
        <f>Table4[[#This Row],[Listepris]]-(Table4[[#This Row],[Listepris]]*Forside!$B$25)</f>
        <v>2559</v>
      </c>
      <c r="H53" s="47">
        <f>Table4[[#This Row],[Listepris]]-(Table4[[#This Row],[Listepris]]*Forside!$B$26)</f>
        <v>2559</v>
      </c>
      <c r="I53" s="38" t="s">
        <v>570</v>
      </c>
      <c r="J53" s="58">
        <v>215</v>
      </c>
      <c r="K53" s="57">
        <v>75</v>
      </c>
      <c r="L53" s="58">
        <v>16</v>
      </c>
    </row>
    <row r="54" spans="1:12">
      <c r="A54" s="38" t="s">
        <v>553</v>
      </c>
      <c r="B54" s="38" t="s">
        <v>669</v>
      </c>
      <c r="C54" s="33" t="s">
        <v>223</v>
      </c>
      <c r="D54" s="31" t="s">
        <v>224</v>
      </c>
      <c r="E54" s="31">
        <v>3127</v>
      </c>
      <c r="F54" s="32"/>
      <c r="G54" s="46">
        <f>Table4[[#This Row],[Listepris]]-(Table4[[#This Row],[Listepris]]*Forside!$B$25)</f>
        <v>3127</v>
      </c>
      <c r="H54" s="47">
        <f>Table4[[#This Row],[Listepris]]-(Table4[[#This Row],[Listepris]]*Forside!$B$26)</f>
        <v>3127</v>
      </c>
      <c r="I54" s="38" t="s">
        <v>570</v>
      </c>
      <c r="J54" s="58">
        <v>225</v>
      </c>
      <c r="K54" s="57">
        <v>75</v>
      </c>
      <c r="L54" s="58">
        <v>16</v>
      </c>
    </row>
    <row r="55" spans="1:12" ht="9" customHeight="1">
      <c r="A55" s="38"/>
      <c r="B55" s="33"/>
      <c r="C55" s="33"/>
      <c r="D55" s="31"/>
      <c r="E55" s="31"/>
      <c r="F55" s="32"/>
      <c r="G55" s="46"/>
      <c r="H55" s="47"/>
      <c r="I55" s="38"/>
      <c r="J55" s="33"/>
      <c r="K55" s="38"/>
      <c r="L55" s="33"/>
    </row>
    <row r="56" spans="1:12">
      <c r="A56" s="38" t="s">
        <v>554</v>
      </c>
      <c r="B56" s="38" t="s">
        <v>669</v>
      </c>
      <c r="C56" s="33" t="s">
        <v>225</v>
      </c>
      <c r="D56" s="31" t="s">
        <v>216</v>
      </c>
      <c r="E56" s="31">
        <v>1918</v>
      </c>
      <c r="F56" s="32"/>
      <c r="G56" s="46">
        <f>Table4[[#This Row],[Listepris]]-(Table4[[#This Row],[Listepris]]*Forside!$B$25)</f>
        <v>1918</v>
      </c>
      <c r="H56" s="47">
        <f>Table4[[#This Row],[Listepris]]-(Table4[[#This Row],[Listepris]]*Forside!$B$26)</f>
        <v>1918</v>
      </c>
      <c r="I56" s="38" t="s">
        <v>570</v>
      </c>
      <c r="J56" s="58">
        <v>195</v>
      </c>
      <c r="K56" s="57">
        <v>70</v>
      </c>
      <c r="L56" s="58">
        <v>15</v>
      </c>
    </row>
    <row r="57" spans="1:12">
      <c r="A57" s="38" t="s">
        <v>555</v>
      </c>
      <c r="B57" s="38" t="s">
        <v>669</v>
      </c>
      <c r="C57" s="33" t="s">
        <v>226</v>
      </c>
      <c r="D57" s="31" t="s">
        <v>227</v>
      </c>
      <c r="E57" s="31">
        <v>2084</v>
      </c>
      <c r="F57" s="32"/>
      <c r="G57" s="46">
        <f>Table4[[#This Row],[Listepris]]-(Table4[[#This Row],[Listepris]]*Forside!$B$25)</f>
        <v>2084</v>
      </c>
      <c r="H57" s="47">
        <f>Table4[[#This Row],[Listepris]]-(Table4[[#This Row],[Listepris]]*Forside!$B$26)</f>
        <v>2084</v>
      </c>
      <c r="I57" s="38" t="s">
        <v>570</v>
      </c>
      <c r="J57" s="58">
        <v>205</v>
      </c>
      <c r="K57" s="57">
        <v>70</v>
      </c>
      <c r="L57" s="58">
        <v>15</v>
      </c>
    </row>
    <row r="58" spans="1:12">
      <c r="A58" s="38" t="s">
        <v>556</v>
      </c>
      <c r="B58" s="38" t="s">
        <v>669</v>
      </c>
      <c r="C58" s="33" t="s">
        <v>228</v>
      </c>
      <c r="D58" s="31" t="s">
        <v>229</v>
      </c>
      <c r="E58" s="31">
        <v>2229</v>
      </c>
      <c r="F58" s="32"/>
      <c r="G58" s="46">
        <f>Table4[[#This Row],[Listepris]]-(Table4[[#This Row],[Listepris]]*Forside!$B$25)</f>
        <v>2229</v>
      </c>
      <c r="H58" s="47">
        <f>Table4[[#This Row],[Listepris]]-(Table4[[#This Row],[Listepris]]*Forside!$B$26)</f>
        <v>2229</v>
      </c>
      <c r="I58" s="38" t="s">
        <v>570</v>
      </c>
      <c r="J58" s="58">
        <v>215</v>
      </c>
      <c r="K58" s="57">
        <v>70</v>
      </c>
      <c r="L58" s="58">
        <v>15</v>
      </c>
    </row>
    <row r="59" spans="1:12">
      <c r="A59" s="38" t="s">
        <v>557</v>
      </c>
      <c r="B59" s="38" t="s">
        <v>669</v>
      </c>
      <c r="C59" s="33" t="s">
        <v>230</v>
      </c>
      <c r="D59" s="31" t="s">
        <v>239</v>
      </c>
      <c r="E59" s="31">
        <v>2252</v>
      </c>
      <c r="F59" s="32"/>
      <c r="G59" s="46">
        <f>Table4[[#This Row],[Listepris]]-(Table4[[#This Row],[Listepris]]*Forside!$B$25)</f>
        <v>2252</v>
      </c>
      <c r="H59" s="47">
        <f>Table4[[#This Row],[Listepris]]-(Table4[[#This Row],[Listepris]]*Forside!$B$26)</f>
        <v>2252</v>
      </c>
      <c r="I59" s="38" t="s">
        <v>570</v>
      </c>
      <c r="J59" s="58">
        <v>225</v>
      </c>
      <c r="K59" s="57">
        <v>70</v>
      </c>
      <c r="L59" s="58">
        <v>15</v>
      </c>
    </row>
    <row r="60" spans="1:12" ht="9" customHeight="1">
      <c r="A60" s="38"/>
      <c r="B60" s="33"/>
      <c r="C60" s="33"/>
      <c r="D60" s="31"/>
      <c r="E60" s="31"/>
      <c r="F60" s="32"/>
      <c r="G60" s="46"/>
      <c r="H60" s="47"/>
      <c r="I60" s="38"/>
      <c r="J60" s="33"/>
      <c r="K60" s="38"/>
      <c r="L60" s="33"/>
    </row>
    <row r="61" spans="1:12">
      <c r="A61" s="38" t="s">
        <v>776</v>
      </c>
      <c r="B61" s="38" t="s">
        <v>669</v>
      </c>
      <c r="C61" s="33" t="s">
        <v>232</v>
      </c>
      <c r="D61" s="31" t="s">
        <v>233</v>
      </c>
      <c r="E61" s="31">
        <v>2166</v>
      </c>
      <c r="F61" s="32"/>
      <c r="G61" s="46">
        <f>Table4[[#This Row],[Listepris]]-(Table4[[#This Row],[Listepris]]*Forside!$B$25)</f>
        <v>2166</v>
      </c>
      <c r="H61" s="47">
        <f>Table4[[#This Row],[Listepris]]-(Table4[[#This Row],[Listepris]]*Forside!$B$26)</f>
        <v>2166</v>
      </c>
      <c r="I61" s="38" t="s">
        <v>570</v>
      </c>
      <c r="J61" s="58">
        <v>185</v>
      </c>
      <c r="K61" s="57">
        <v>65</v>
      </c>
      <c r="L61" s="58">
        <v>15</v>
      </c>
    </row>
    <row r="62" spans="1:12">
      <c r="A62" s="38" t="s">
        <v>558</v>
      </c>
      <c r="B62" s="38" t="s">
        <v>669</v>
      </c>
      <c r="C62" s="33" t="s">
        <v>234</v>
      </c>
      <c r="D62" s="31" t="s">
        <v>216</v>
      </c>
      <c r="E62" s="31">
        <v>2227</v>
      </c>
      <c r="F62" s="32"/>
      <c r="G62" s="46">
        <f>Table4[[#This Row],[Listepris]]-(Table4[[#This Row],[Listepris]]*Forside!$B$25)</f>
        <v>2227</v>
      </c>
      <c r="H62" s="47">
        <f>Table4[[#This Row],[Listepris]]-(Table4[[#This Row],[Listepris]]*Forside!$B$26)</f>
        <v>2227</v>
      </c>
      <c r="I62" s="38" t="s">
        <v>570</v>
      </c>
      <c r="J62" s="58">
        <v>215</v>
      </c>
      <c r="K62" s="57">
        <v>65</v>
      </c>
      <c r="L62" s="58">
        <v>15</v>
      </c>
    </row>
    <row r="63" spans="1:12">
      <c r="A63" s="38" t="s">
        <v>559</v>
      </c>
      <c r="B63" s="38" t="s">
        <v>669</v>
      </c>
      <c r="C63" s="33" t="s">
        <v>235</v>
      </c>
      <c r="D63" s="31" t="s">
        <v>216</v>
      </c>
      <c r="E63" s="31">
        <v>2220</v>
      </c>
      <c r="F63" s="32"/>
      <c r="G63" s="46">
        <f>Table4[[#This Row],[Listepris]]-(Table4[[#This Row],[Listepris]]*Forside!$B$25)</f>
        <v>2220</v>
      </c>
      <c r="H63" s="47">
        <f>Table4[[#This Row],[Listepris]]-(Table4[[#This Row],[Listepris]]*Forside!$B$26)</f>
        <v>2220</v>
      </c>
      <c r="I63" s="38" t="s">
        <v>570</v>
      </c>
      <c r="J63" s="58">
        <v>195</v>
      </c>
      <c r="K63" s="57">
        <v>65</v>
      </c>
      <c r="L63" s="58">
        <v>16</v>
      </c>
    </row>
    <row r="64" spans="1:12">
      <c r="A64" s="38" t="s">
        <v>560</v>
      </c>
      <c r="B64" s="38" t="s">
        <v>669</v>
      </c>
      <c r="C64" s="33" t="s">
        <v>236</v>
      </c>
      <c r="D64" s="31" t="s">
        <v>218</v>
      </c>
      <c r="E64" s="31">
        <v>2251</v>
      </c>
      <c r="F64" s="32"/>
      <c r="G64" s="46">
        <f>Table4[[#This Row],[Listepris]]-(Table4[[#This Row],[Listepris]]*Forside!$B$25)</f>
        <v>2251</v>
      </c>
      <c r="H64" s="47">
        <f>Table4[[#This Row],[Listepris]]-(Table4[[#This Row],[Listepris]]*Forside!$B$26)</f>
        <v>2251</v>
      </c>
      <c r="I64" s="38" t="s">
        <v>570</v>
      </c>
      <c r="J64" s="58">
        <v>205</v>
      </c>
      <c r="K64" s="57">
        <v>65</v>
      </c>
      <c r="L64" s="58">
        <v>16</v>
      </c>
    </row>
    <row r="65" spans="1:12">
      <c r="A65" s="38" t="s">
        <v>561</v>
      </c>
      <c r="B65" s="38" t="s">
        <v>669</v>
      </c>
      <c r="C65" s="33" t="s">
        <v>237</v>
      </c>
      <c r="D65" s="31" t="s">
        <v>229</v>
      </c>
      <c r="E65" s="31">
        <v>2402</v>
      </c>
      <c r="F65" s="32"/>
      <c r="G65" s="46">
        <f>Table4[[#This Row],[Listepris]]-(Table4[[#This Row],[Listepris]]*Forside!$B$25)</f>
        <v>2402</v>
      </c>
      <c r="H65" s="47">
        <f>Table4[[#This Row],[Listepris]]-(Table4[[#This Row],[Listepris]]*Forside!$B$26)</f>
        <v>2402</v>
      </c>
      <c r="I65" s="38" t="s">
        <v>570</v>
      </c>
      <c r="J65" s="58">
        <v>215</v>
      </c>
      <c r="K65" s="57">
        <v>65</v>
      </c>
      <c r="L65" s="58">
        <v>16</v>
      </c>
    </row>
    <row r="66" spans="1:12">
      <c r="A66" s="38" t="s">
        <v>562</v>
      </c>
      <c r="B66" s="38" t="s">
        <v>669</v>
      </c>
      <c r="C66" s="33" t="s">
        <v>238</v>
      </c>
      <c r="D66" s="31" t="s">
        <v>239</v>
      </c>
      <c r="E66" s="31">
        <v>2598</v>
      </c>
      <c r="F66" s="32"/>
      <c r="G66" s="46">
        <f>Table4[[#This Row],[Listepris]]-(Table4[[#This Row],[Listepris]]*Forside!$B$25)</f>
        <v>2598</v>
      </c>
      <c r="H66" s="47">
        <f>Table4[[#This Row],[Listepris]]-(Table4[[#This Row],[Listepris]]*Forside!$B$26)</f>
        <v>2598</v>
      </c>
      <c r="I66" s="38" t="s">
        <v>570</v>
      </c>
      <c r="J66" s="58">
        <v>225</v>
      </c>
      <c r="K66" s="57">
        <v>65</v>
      </c>
      <c r="L66" s="58">
        <v>16</v>
      </c>
    </row>
    <row r="67" spans="1:12">
      <c r="A67" s="38" t="s">
        <v>563</v>
      </c>
      <c r="B67" s="38" t="s">
        <v>669</v>
      </c>
      <c r="C67" s="33" t="s">
        <v>240</v>
      </c>
      <c r="D67" s="31" t="s">
        <v>241</v>
      </c>
      <c r="E67" s="31">
        <v>2791</v>
      </c>
      <c r="F67" s="32"/>
      <c r="G67" s="46">
        <f>Table4[[#This Row],[Listepris]]-(Table4[[#This Row],[Listepris]]*Forside!$B$25)</f>
        <v>2791</v>
      </c>
      <c r="H67" s="47">
        <f>Table4[[#This Row],[Listepris]]-(Table4[[#This Row],[Listepris]]*Forside!$B$26)</f>
        <v>2791</v>
      </c>
      <c r="I67" s="38" t="s">
        <v>570</v>
      </c>
      <c r="J67" s="58">
        <v>235</v>
      </c>
      <c r="K67" s="57">
        <v>65</v>
      </c>
      <c r="L67" s="58">
        <v>16</v>
      </c>
    </row>
    <row r="68" spans="1:12" ht="9" customHeight="1">
      <c r="A68" s="38"/>
      <c r="B68" s="33"/>
      <c r="C68" s="33"/>
      <c r="D68" s="31"/>
      <c r="E68" s="31"/>
      <c r="F68" s="32"/>
      <c r="G68" s="46"/>
      <c r="H68" s="47"/>
      <c r="I68" s="38"/>
      <c r="J68" s="33"/>
      <c r="K68" s="38"/>
      <c r="L68" s="33"/>
    </row>
    <row r="69" spans="1:12">
      <c r="A69" s="38" t="s">
        <v>564</v>
      </c>
      <c r="B69" s="38" t="s">
        <v>669</v>
      </c>
      <c r="C69" s="33" t="s">
        <v>242</v>
      </c>
      <c r="D69" s="31" t="s">
        <v>243</v>
      </c>
      <c r="E69" s="31">
        <v>2740</v>
      </c>
      <c r="F69" s="32"/>
      <c r="G69" s="46">
        <f>Table4[[#This Row],[Listepris]]-(Table4[[#This Row],[Listepris]]*Forside!$B$25)</f>
        <v>2740</v>
      </c>
      <c r="H69" s="47">
        <f>Table4[[#This Row],[Listepris]]-(Table4[[#This Row],[Listepris]]*Forside!$B$26)</f>
        <v>2740</v>
      </c>
      <c r="I69" s="38" t="s">
        <v>570</v>
      </c>
      <c r="J69" s="58">
        <v>215</v>
      </c>
      <c r="K69" s="57">
        <v>60</v>
      </c>
      <c r="L69" s="58">
        <v>16</v>
      </c>
    </row>
    <row r="70" spans="1:12">
      <c r="A70" s="38" t="s">
        <v>565</v>
      </c>
      <c r="B70" s="38" t="s">
        <v>669</v>
      </c>
      <c r="C70" s="33" t="s">
        <v>244</v>
      </c>
      <c r="D70" s="31" t="s">
        <v>229</v>
      </c>
      <c r="E70" s="31">
        <v>3034</v>
      </c>
      <c r="F70" s="32"/>
      <c r="G70" s="46">
        <f>Table4[[#This Row],[Listepris]]-(Table4[[#This Row],[Listepris]]*Forside!$B$25)</f>
        <v>3034</v>
      </c>
      <c r="H70" s="47">
        <f>Table4[[#This Row],[Listepris]]-(Table4[[#This Row],[Listepris]]*Forside!$B$26)</f>
        <v>3034</v>
      </c>
      <c r="I70" s="38" t="s">
        <v>570</v>
      </c>
      <c r="J70" s="58">
        <v>215</v>
      </c>
      <c r="K70" s="57">
        <v>60</v>
      </c>
      <c r="L70" s="58">
        <v>17</v>
      </c>
    </row>
    <row r="71" spans="1:12">
      <c r="A71" s="38" t="s">
        <v>566</v>
      </c>
      <c r="B71" s="38" t="s">
        <v>669</v>
      </c>
      <c r="C71" s="33" t="s">
        <v>245</v>
      </c>
      <c r="D71" s="31" t="s">
        <v>231</v>
      </c>
      <c r="E71" s="31">
        <v>3225</v>
      </c>
      <c r="F71" s="32"/>
      <c r="G71" s="46">
        <f>Table4[[#This Row],[Listepris]]-(Table4[[#This Row],[Listepris]]*Forside!$B$25)</f>
        <v>3225</v>
      </c>
      <c r="H71" s="47">
        <f>Table4[[#This Row],[Listepris]]-(Table4[[#This Row],[Listepris]]*Forside!$B$26)</f>
        <v>3225</v>
      </c>
      <c r="I71" s="38" t="s">
        <v>570</v>
      </c>
      <c r="J71" s="58">
        <v>235</v>
      </c>
      <c r="K71" s="57">
        <v>60</v>
      </c>
      <c r="L71" s="58">
        <v>17</v>
      </c>
    </row>
    <row r="72" spans="1:12" ht="9" customHeight="1">
      <c r="A72" s="38"/>
      <c r="B72" s="33"/>
      <c r="C72" s="33"/>
      <c r="D72" s="31"/>
      <c r="E72" s="31"/>
      <c r="F72" s="32"/>
      <c r="G72" s="46"/>
      <c r="H72" s="47"/>
      <c r="I72" s="38"/>
      <c r="J72" s="33"/>
      <c r="K72" s="38"/>
      <c r="L72" s="33"/>
    </row>
    <row r="73" spans="1:12">
      <c r="A73" s="38" t="s">
        <v>567</v>
      </c>
      <c r="B73" s="38" t="s">
        <v>669</v>
      </c>
      <c r="C73" s="33" t="s">
        <v>246</v>
      </c>
      <c r="D73" s="31" t="s">
        <v>229</v>
      </c>
      <c r="E73" s="31">
        <v>3346</v>
      </c>
      <c r="F73" s="32"/>
      <c r="G73" s="46">
        <f>Table4[[#This Row],[Listepris]]-(Table4[[#This Row],[Listepris]]*Forside!$B$25)</f>
        <v>3346</v>
      </c>
      <c r="H73" s="47">
        <f>Table4[[#This Row],[Listepris]]-(Table4[[#This Row],[Listepris]]*Forside!$B$26)</f>
        <v>3346</v>
      </c>
      <c r="I73" s="38" t="s">
        <v>570</v>
      </c>
      <c r="J73" s="58">
        <v>225</v>
      </c>
      <c r="K73" s="57">
        <v>55</v>
      </c>
      <c r="L73" s="58">
        <v>17</v>
      </c>
    </row>
    <row r="74" spans="1:12">
      <c r="A74" s="38" t="s">
        <v>568</v>
      </c>
      <c r="B74" s="38" t="s">
        <v>669</v>
      </c>
      <c r="C74" s="33" t="s">
        <v>569</v>
      </c>
      <c r="D74" s="31" t="s">
        <v>231</v>
      </c>
      <c r="E74" s="31">
        <v>4002</v>
      </c>
      <c r="F74" s="32"/>
      <c r="G74" s="46">
        <f>Table4[[#This Row],[Listepris]]-(Table4[[#This Row],[Listepris]]*Forside!$B$25)</f>
        <v>4002</v>
      </c>
      <c r="H74" s="47">
        <f>Table4[[#This Row],[Listepris]]-(Table4[[#This Row],[Listepris]]*Forside!$B$26)</f>
        <v>4002</v>
      </c>
      <c r="I74" s="38" t="s">
        <v>570</v>
      </c>
      <c r="J74" s="58">
        <v>255</v>
      </c>
      <c r="K74" s="57">
        <v>55</v>
      </c>
      <c r="L74" s="58">
        <v>18</v>
      </c>
    </row>
    <row r="75" spans="1:12">
      <c r="A75" s="38"/>
      <c r="B75" s="33"/>
      <c r="C75" s="33"/>
      <c r="D75" s="31"/>
      <c r="E75" s="31"/>
      <c r="F75" s="32"/>
      <c r="G75" s="46"/>
      <c r="H75" s="47"/>
      <c r="I75" s="38"/>
      <c r="J75" s="33"/>
      <c r="K75" s="38"/>
      <c r="L75" s="33"/>
    </row>
    <row r="76" spans="1:12">
      <c r="A76" s="38"/>
      <c r="B76" s="33"/>
      <c r="C76" s="33"/>
      <c r="D76" s="31"/>
      <c r="E76" s="31"/>
      <c r="F76" s="32"/>
      <c r="G76" s="46"/>
      <c r="H76" s="47"/>
      <c r="I76" s="38"/>
      <c r="J76" s="33"/>
      <c r="K76" s="38"/>
      <c r="L76" s="33"/>
    </row>
    <row r="77" spans="1:12">
      <c r="A77" s="38" t="s">
        <v>271</v>
      </c>
      <c r="B77" s="38" t="s">
        <v>725</v>
      </c>
      <c r="C77" s="33" t="s">
        <v>248</v>
      </c>
      <c r="D77" s="31" t="s">
        <v>249</v>
      </c>
      <c r="E77" s="31">
        <v>3662</v>
      </c>
      <c r="F77" s="32"/>
      <c r="G77" s="46">
        <f>Table4[[#This Row],[Listepris]]-(Table4[[#This Row],[Listepris]]*Forside!$B$25)</f>
        <v>3662</v>
      </c>
      <c r="H77" s="47">
        <f>Table4[[#This Row],[Listepris]]-(Table4[[#This Row],[Listepris]]*Forside!$B$26)</f>
        <v>3662</v>
      </c>
      <c r="I77" s="38" t="s">
        <v>570</v>
      </c>
      <c r="J77" s="58">
        <v>235</v>
      </c>
      <c r="K77" s="57">
        <v>85</v>
      </c>
      <c r="L77" s="58">
        <v>16</v>
      </c>
    </row>
    <row r="78" spans="1:12" ht="9" customHeight="1">
      <c r="A78" s="38"/>
      <c r="B78" s="33"/>
      <c r="C78" s="33"/>
      <c r="D78" s="31"/>
      <c r="E78" s="31"/>
      <c r="F78" s="32"/>
      <c r="G78" s="46"/>
      <c r="H78" s="47"/>
      <c r="I78" s="38"/>
      <c r="J78" s="33"/>
      <c r="K78" s="38"/>
      <c r="L78" s="33"/>
    </row>
    <row r="79" spans="1:12">
      <c r="A79" s="38" t="s">
        <v>272</v>
      </c>
      <c r="B79" s="38" t="s">
        <v>725</v>
      </c>
      <c r="C79" s="33" t="s">
        <v>251</v>
      </c>
      <c r="D79" s="31" t="s">
        <v>252</v>
      </c>
      <c r="E79" s="31">
        <v>3996</v>
      </c>
      <c r="F79" s="32"/>
      <c r="G79" s="46">
        <f>Table4[[#This Row],[Listepris]]-(Table4[[#This Row],[Listepris]]*Forside!$B$25)</f>
        <v>3996</v>
      </c>
      <c r="H79" s="47">
        <f>Table4[[#This Row],[Listepris]]-(Table4[[#This Row],[Listepris]]*Forside!$B$26)</f>
        <v>3996</v>
      </c>
      <c r="I79" s="38" t="s">
        <v>570</v>
      </c>
      <c r="J79" s="58">
        <v>235</v>
      </c>
      <c r="K79" s="57">
        <v>80</v>
      </c>
      <c r="L79" s="58">
        <v>17</v>
      </c>
    </row>
    <row r="80" spans="1:12" ht="9" customHeight="1">
      <c r="A80" s="38"/>
      <c r="B80" s="33"/>
      <c r="C80" s="33"/>
      <c r="D80" s="31"/>
      <c r="E80" s="31"/>
      <c r="F80" s="32"/>
      <c r="G80" s="46"/>
      <c r="H80" s="47"/>
      <c r="I80" s="38"/>
      <c r="J80" s="33"/>
      <c r="K80" s="38"/>
      <c r="L80" s="33"/>
    </row>
    <row r="81" spans="1:12">
      <c r="A81" s="38" t="s">
        <v>273</v>
      </c>
      <c r="B81" s="38" t="s">
        <v>725</v>
      </c>
      <c r="C81" s="33" t="s">
        <v>254</v>
      </c>
      <c r="D81" s="31" t="s">
        <v>255</v>
      </c>
      <c r="E81" s="31">
        <v>2952</v>
      </c>
      <c r="F81" s="32"/>
      <c r="G81" s="46">
        <f>Table4[[#This Row],[Listepris]]-(Table4[[#This Row],[Listepris]]*Forside!$B$25)</f>
        <v>2952</v>
      </c>
      <c r="H81" s="47">
        <f>Table4[[#This Row],[Listepris]]-(Table4[[#This Row],[Listepris]]*Forside!$B$26)</f>
        <v>2952</v>
      </c>
      <c r="I81" s="38" t="s">
        <v>570</v>
      </c>
      <c r="J81" s="58">
        <v>225</v>
      </c>
      <c r="K81" s="57">
        <v>75</v>
      </c>
      <c r="L81" s="58">
        <v>16</v>
      </c>
    </row>
    <row r="82" spans="1:12">
      <c r="A82" s="38" t="s">
        <v>274</v>
      </c>
      <c r="B82" s="38" t="s">
        <v>725</v>
      </c>
      <c r="C82" s="33" t="s">
        <v>257</v>
      </c>
      <c r="D82" s="31" t="s">
        <v>249</v>
      </c>
      <c r="E82" s="31">
        <v>3269</v>
      </c>
      <c r="F82" s="32"/>
      <c r="G82" s="46">
        <f>Table4[[#This Row],[Listepris]]-(Table4[[#This Row],[Listepris]]*Forside!$B$25)</f>
        <v>3269</v>
      </c>
      <c r="H82" s="47">
        <f>Table4[[#This Row],[Listepris]]-(Table4[[#This Row],[Listepris]]*Forside!$B$26)</f>
        <v>3269</v>
      </c>
      <c r="I82" s="38" t="s">
        <v>570</v>
      </c>
      <c r="J82" s="58">
        <v>245</v>
      </c>
      <c r="K82" s="57">
        <v>75</v>
      </c>
      <c r="L82" s="58">
        <v>16</v>
      </c>
    </row>
    <row r="83" spans="1:12">
      <c r="A83" s="38" t="s">
        <v>275</v>
      </c>
      <c r="B83" s="38" t="s">
        <v>725</v>
      </c>
      <c r="C83" s="33" t="s">
        <v>259</v>
      </c>
      <c r="D83" s="31" t="s">
        <v>260</v>
      </c>
      <c r="E83" s="31">
        <v>3382</v>
      </c>
      <c r="F83" s="32"/>
      <c r="G83" s="46">
        <f>Table4[[#This Row],[Listepris]]-(Table4[[#This Row],[Listepris]]*Forside!$B$25)</f>
        <v>3382</v>
      </c>
      <c r="H83" s="47">
        <f>Table4[[#This Row],[Listepris]]-(Table4[[#This Row],[Listepris]]*Forside!$B$26)</f>
        <v>3382</v>
      </c>
      <c r="I83" s="38" t="s">
        <v>570</v>
      </c>
      <c r="J83" s="58">
        <v>265</v>
      </c>
      <c r="K83" s="57">
        <v>75</v>
      </c>
      <c r="L83" s="58">
        <v>16</v>
      </c>
    </row>
    <row r="84" spans="1:12">
      <c r="A84" s="38" t="s">
        <v>276</v>
      </c>
      <c r="B84" s="38" t="s">
        <v>725</v>
      </c>
      <c r="C84" s="33" t="s">
        <v>262</v>
      </c>
      <c r="D84" s="31" t="s">
        <v>263</v>
      </c>
      <c r="E84" s="31">
        <v>3914</v>
      </c>
      <c r="F84" s="32"/>
      <c r="G84" s="46">
        <f>Table4[[#This Row],[Listepris]]-(Table4[[#This Row],[Listepris]]*Forside!$B$25)</f>
        <v>3914</v>
      </c>
      <c r="H84" s="47">
        <f>Table4[[#This Row],[Listepris]]-(Table4[[#This Row],[Listepris]]*Forside!$B$26)</f>
        <v>3914</v>
      </c>
      <c r="I84" s="38" t="s">
        <v>570</v>
      </c>
      <c r="J84" s="58">
        <v>245</v>
      </c>
      <c r="K84" s="57">
        <v>75</v>
      </c>
      <c r="L84" s="58">
        <v>17</v>
      </c>
    </row>
    <row r="85" spans="1:12" ht="9" customHeight="1">
      <c r="A85" s="38"/>
      <c r="B85" s="33"/>
      <c r="C85" s="33"/>
      <c r="D85" s="31"/>
      <c r="E85" s="31"/>
      <c r="F85" s="32"/>
      <c r="G85" s="46"/>
      <c r="H85" s="47"/>
      <c r="I85" s="38"/>
      <c r="J85" s="33"/>
      <c r="K85" s="38"/>
      <c r="L85" s="33"/>
    </row>
    <row r="86" spans="1:12">
      <c r="A86" s="38" t="s">
        <v>277</v>
      </c>
      <c r="B86" s="38" t="s">
        <v>725</v>
      </c>
      <c r="C86" s="33" t="s">
        <v>124</v>
      </c>
      <c r="D86" s="31" t="s">
        <v>260</v>
      </c>
      <c r="E86" s="31">
        <v>3628</v>
      </c>
      <c r="F86" s="32"/>
      <c r="G86" s="46">
        <f>Table4[[#This Row],[Listepris]]-(Table4[[#This Row],[Listepris]]*Forside!$B$25)</f>
        <v>3628</v>
      </c>
      <c r="H86" s="47">
        <f>Table4[[#This Row],[Listepris]]-(Table4[[#This Row],[Listepris]]*Forside!$B$26)</f>
        <v>3628</v>
      </c>
      <c r="I86" s="38" t="s">
        <v>570</v>
      </c>
      <c r="J86" s="58">
        <v>245</v>
      </c>
      <c r="K86" s="57">
        <v>70</v>
      </c>
      <c r="L86" s="58">
        <v>17</v>
      </c>
    </row>
    <row r="87" spans="1:12">
      <c r="A87" s="38" t="s">
        <v>278</v>
      </c>
      <c r="B87" s="38" t="s">
        <v>725</v>
      </c>
      <c r="C87" s="33" t="s">
        <v>125</v>
      </c>
      <c r="D87" s="31" t="s">
        <v>263</v>
      </c>
      <c r="E87" s="31">
        <v>4010</v>
      </c>
      <c r="F87" s="32"/>
      <c r="G87" s="46">
        <f>Table4[[#This Row],[Listepris]]-(Table4[[#This Row],[Listepris]]*Forside!$B$25)</f>
        <v>4010</v>
      </c>
      <c r="H87" s="47">
        <f>Table4[[#This Row],[Listepris]]-(Table4[[#This Row],[Listepris]]*Forside!$B$26)</f>
        <v>4010</v>
      </c>
      <c r="I87" s="38" t="s">
        <v>570</v>
      </c>
      <c r="J87" s="58">
        <v>265</v>
      </c>
      <c r="K87" s="57">
        <v>70</v>
      </c>
      <c r="L87" s="58">
        <v>17</v>
      </c>
    </row>
    <row r="88" spans="1:12">
      <c r="A88" s="38" t="s">
        <v>279</v>
      </c>
      <c r="B88" s="38" t="s">
        <v>725</v>
      </c>
      <c r="C88" s="33" t="s">
        <v>267</v>
      </c>
      <c r="D88" s="31" t="s">
        <v>263</v>
      </c>
      <c r="E88" s="31">
        <v>4289</v>
      </c>
      <c r="F88" s="32"/>
      <c r="G88" s="46">
        <f>Table4[[#This Row],[Listepris]]-(Table4[[#This Row],[Listepris]]*Forside!$B$25)</f>
        <v>4289</v>
      </c>
      <c r="H88" s="47">
        <f>Table4[[#This Row],[Listepris]]-(Table4[[#This Row],[Listepris]]*Forside!$B$26)</f>
        <v>4289</v>
      </c>
      <c r="I88" s="38" t="s">
        <v>570</v>
      </c>
      <c r="J88" s="58">
        <v>285</v>
      </c>
      <c r="K88" s="57">
        <v>70</v>
      </c>
      <c r="L88" s="58">
        <v>17</v>
      </c>
    </row>
    <row r="89" spans="1:12">
      <c r="A89" s="38" t="s">
        <v>280</v>
      </c>
      <c r="B89" s="38" t="s">
        <v>725</v>
      </c>
      <c r="C89" s="33" t="s">
        <v>269</v>
      </c>
      <c r="D89" s="31" t="s">
        <v>263</v>
      </c>
      <c r="E89" s="31">
        <v>4516</v>
      </c>
      <c r="F89" s="32"/>
      <c r="G89" s="46">
        <f>Table4[[#This Row],[Listepris]]-(Table4[[#This Row],[Listepris]]*Forside!$B$25)</f>
        <v>4516</v>
      </c>
      <c r="H89" s="47">
        <f>Table4[[#This Row],[Listepris]]-(Table4[[#This Row],[Listepris]]*Forside!$B$26)</f>
        <v>4516</v>
      </c>
      <c r="I89" s="38" t="s">
        <v>570</v>
      </c>
      <c r="J89" s="58">
        <v>315</v>
      </c>
      <c r="K89" s="57">
        <v>70</v>
      </c>
      <c r="L89" s="58">
        <v>17</v>
      </c>
    </row>
    <row r="90" spans="1:12">
      <c r="A90" s="38" t="s">
        <v>281</v>
      </c>
      <c r="B90" s="38" t="s">
        <v>725</v>
      </c>
      <c r="C90" s="33" t="s">
        <v>282</v>
      </c>
      <c r="D90" s="31" t="s">
        <v>283</v>
      </c>
      <c r="E90" s="31">
        <v>4002</v>
      </c>
      <c r="F90" s="32"/>
      <c r="G90" s="46">
        <f>Table4[[#This Row],[Listepris]]-(Table4[[#This Row],[Listepris]]*Forside!$B$25)</f>
        <v>4002</v>
      </c>
      <c r="H90" s="47">
        <f>Table4[[#This Row],[Listepris]]-(Table4[[#This Row],[Listepris]]*Forside!$B$26)</f>
        <v>4002</v>
      </c>
      <c r="I90" s="38" t="s">
        <v>570</v>
      </c>
      <c r="J90" s="58">
        <v>265</v>
      </c>
      <c r="K90" s="57">
        <v>70</v>
      </c>
      <c r="L90" s="58">
        <v>18</v>
      </c>
    </row>
    <row r="91" spans="1:12">
      <c r="A91" s="38" t="s">
        <v>284</v>
      </c>
      <c r="B91" s="38" t="s">
        <v>725</v>
      </c>
      <c r="C91" s="33" t="s">
        <v>285</v>
      </c>
      <c r="D91" s="31" t="s">
        <v>286</v>
      </c>
      <c r="E91" s="31">
        <v>4179</v>
      </c>
      <c r="F91" s="32"/>
      <c r="G91" s="46">
        <f>Table4[[#This Row],[Listepris]]-(Table4[[#This Row],[Listepris]]*Forside!$B$25)</f>
        <v>4179</v>
      </c>
      <c r="H91" s="47">
        <f>Table4[[#This Row],[Listepris]]-(Table4[[#This Row],[Listepris]]*Forside!$B$26)</f>
        <v>4179</v>
      </c>
      <c r="I91" s="38" t="s">
        <v>570</v>
      </c>
      <c r="J91" s="58">
        <v>275</v>
      </c>
      <c r="K91" s="57">
        <v>70</v>
      </c>
      <c r="L91" s="58">
        <v>18</v>
      </c>
    </row>
    <row r="92" spans="1:12" ht="9" customHeight="1">
      <c r="A92" s="38"/>
      <c r="B92" s="33"/>
      <c r="C92" s="33"/>
      <c r="D92" s="31"/>
      <c r="E92" s="31"/>
      <c r="F92" s="32"/>
      <c r="G92" s="46"/>
      <c r="H92" s="47"/>
      <c r="I92" s="38"/>
      <c r="J92" s="33"/>
      <c r="K92" s="38"/>
      <c r="L92" s="33"/>
    </row>
    <row r="93" spans="1:12">
      <c r="A93" s="38" t="s">
        <v>287</v>
      </c>
      <c r="B93" s="38" t="s">
        <v>725</v>
      </c>
      <c r="C93" s="33" t="s">
        <v>136</v>
      </c>
      <c r="D93" s="31" t="s">
        <v>288</v>
      </c>
      <c r="E93" s="31">
        <v>4069</v>
      </c>
      <c r="F93" s="32"/>
      <c r="G93" s="46">
        <f>Table4[[#This Row],[Listepris]]-(Table4[[#This Row],[Listepris]]*Forside!$B$25)</f>
        <v>4069</v>
      </c>
      <c r="H93" s="47">
        <f>Table4[[#This Row],[Listepris]]-(Table4[[#This Row],[Listepris]]*Forside!$B$26)</f>
        <v>4069</v>
      </c>
      <c r="I93" s="38" t="s">
        <v>570</v>
      </c>
      <c r="J93" s="58">
        <v>275</v>
      </c>
      <c r="K93" s="57">
        <v>65</v>
      </c>
      <c r="L93" s="58">
        <v>18</v>
      </c>
    </row>
    <row r="94" spans="1:12">
      <c r="A94" s="38" t="s">
        <v>289</v>
      </c>
      <c r="B94" s="38" t="s">
        <v>725</v>
      </c>
      <c r="C94" s="33" t="s">
        <v>290</v>
      </c>
      <c r="D94" s="31" t="s">
        <v>291</v>
      </c>
      <c r="E94" s="31">
        <v>4555</v>
      </c>
      <c r="F94" s="32"/>
      <c r="G94" s="46">
        <f>Table4[[#This Row],[Listepris]]-(Table4[[#This Row],[Listepris]]*Forside!$B$25)</f>
        <v>4555</v>
      </c>
      <c r="H94" s="47">
        <f>Table4[[#This Row],[Listepris]]-(Table4[[#This Row],[Listepris]]*Forside!$B$26)</f>
        <v>4555</v>
      </c>
      <c r="I94" s="38" t="s">
        <v>570</v>
      </c>
      <c r="J94" s="58">
        <v>275</v>
      </c>
      <c r="K94" s="57">
        <v>65</v>
      </c>
      <c r="L94" s="58">
        <v>20</v>
      </c>
    </row>
    <row r="95" spans="1:12">
      <c r="A95" s="38"/>
      <c r="B95" s="33"/>
      <c r="C95" s="33"/>
      <c r="D95" s="31"/>
      <c r="E95" s="31"/>
      <c r="F95" s="59"/>
      <c r="G95" s="46"/>
      <c r="H95" s="47"/>
      <c r="I95" s="38"/>
      <c r="J95" s="33"/>
      <c r="K95" s="38"/>
      <c r="L95" s="33"/>
    </row>
    <row r="96" spans="1:1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0">
      <c r="A97" s="5"/>
      <c r="B97" s="5"/>
      <c r="C97" s="5"/>
      <c r="D97" s="5"/>
      <c r="E97" s="5"/>
      <c r="F97" s="5"/>
      <c r="G97" s="5"/>
      <c r="H97" s="5"/>
      <c r="I97" s="5"/>
      <c r="J97" s="5"/>
    </row>
  </sheetData>
  <sheetProtection sort="0" autoFilter="0"/>
  <sortState xmlns:xlrd2="http://schemas.microsoft.com/office/spreadsheetml/2017/richdata2" ref="A12:Q39">
    <sortCondition ref="H12:H39"/>
    <sortCondition ref="I12:I39"/>
    <sortCondition ref="J12:J39"/>
  </sortState>
  <mergeCells count="5">
    <mergeCell ref="C2:F2"/>
    <mergeCell ref="C3:F3"/>
    <mergeCell ref="C4:F4"/>
    <mergeCell ref="C5:F5"/>
    <mergeCell ref="C6:F6"/>
  </mergeCells>
  <printOptions gridLines="1"/>
  <pageMargins left="0.23622047244094488" right="0.23622047244094488" top="0.23622047244094488" bottom="0.23622047244094488" header="0.31496062992125984" footer="0.31496062992125984"/>
  <pageSetup paperSize="9" scale="81" orientation="portrait" horizontalDpi="300" verticalDpi="3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9"/>
  <sheetViews>
    <sheetView zoomScaleNormal="100" workbookViewId="0">
      <pane ySplit="10" topLeftCell="A11" activePane="bottomLeft" state="frozen"/>
      <selection pane="bottomLeft" activeCell="N1" sqref="N1:O1048576"/>
    </sheetView>
  </sheetViews>
  <sheetFormatPr defaultColWidth="9.140625" defaultRowHeight="15"/>
  <cols>
    <col min="1" max="1" width="13.28515625" customWidth="1"/>
    <col min="2" max="2" width="32.7109375" bestFit="1" customWidth="1"/>
    <col min="3" max="3" width="28.28515625" customWidth="1"/>
    <col min="4" max="4" width="16.5703125" bestFit="1" customWidth="1"/>
    <col min="5" max="5" width="9.5703125" bestFit="1" customWidth="1"/>
    <col min="6" max="6" width="10.5703125" customWidth="1"/>
    <col min="7" max="7" width="12.85546875" bestFit="1" customWidth="1"/>
    <col min="8" max="8" width="16.5703125" bestFit="1" customWidth="1"/>
    <col min="9" max="9" width="12.85546875" bestFit="1" customWidth="1"/>
    <col min="10" max="10" width="10.5703125" customWidth="1"/>
    <col min="12" max="12" width="14.85546875" bestFit="1" customWidth="1"/>
  </cols>
  <sheetData>
    <row r="1" spans="1:12" ht="30" customHeight="1" thickBot="1">
      <c r="A1" s="1"/>
      <c r="B1" s="1"/>
      <c r="C1" s="23" t="s">
        <v>670</v>
      </c>
      <c r="D1" s="1"/>
      <c r="E1" s="1"/>
    </row>
    <row r="2" spans="1:12">
      <c r="A2" s="14" t="s">
        <v>21</v>
      </c>
      <c r="B2" s="15"/>
      <c r="C2" s="71">
        <f>(Forside!B10)</f>
        <v>0</v>
      </c>
      <c r="D2" s="72"/>
      <c r="E2" s="72"/>
      <c r="F2" s="73"/>
    </row>
    <row r="3" spans="1:12">
      <c r="A3" s="16" t="s">
        <v>22</v>
      </c>
      <c r="B3" s="17"/>
      <c r="C3" s="74">
        <f>(Forside!B14)</f>
        <v>0</v>
      </c>
      <c r="D3" s="75"/>
      <c r="E3" s="75"/>
      <c r="F3" s="76"/>
    </row>
    <row r="4" spans="1:12">
      <c r="A4" s="16" t="s">
        <v>1</v>
      </c>
      <c r="B4" s="17"/>
      <c r="C4" s="77">
        <f>(Forside!B16)</f>
        <v>0</v>
      </c>
      <c r="D4" s="77"/>
      <c r="E4" s="77"/>
      <c r="F4" s="74"/>
    </row>
    <row r="5" spans="1:12">
      <c r="A5" s="16" t="s">
        <v>23</v>
      </c>
      <c r="B5" s="17"/>
      <c r="C5" s="78">
        <f>(Forside!B20)</f>
        <v>0</v>
      </c>
      <c r="D5" s="78"/>
      <c r="E5" s="78"/>
      <c r="F5" s="79"/>
    </row>
    <row r="6" spans="1:12" ht="15.75" thickBot="1">
      <c r="A6" s="18" t="s">
        <v>11</v>
      </c>
      <c r="B6" s="19"/>
      <c r="C6" s="68">
        <f>(Forside!B23)</f>
        <v>0</v>
      </c>
      <c r="D6" s="69"/>
      <c r="E6" s="69"/>
      <c r="F6" s="70"/>
    </row>
    <row r="7" spans="1:12" s="2" customFormat="1">
      <c r="A7"/>
      <c r="B7"/>
      <c r="C7"/>
      <c r="D7"/>
      <c r="E7"/>
      <c r="F7"/>
      <c r="G7"/>
      <c r="H7"/>
      <c r="I7"/>
      <c r="J7"/>
      <c r="K7"/>
    </row>
    <row r="9" spans="1:12" s="2" customForma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39" customFormat="1" ht="12.75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39" t="s">
        <v>29</v>
      </c>
      <c r="K10" s="39" t="s">
        <v>4</v>
      </c>
      <c r="L10" s="39" t="s">
        <v>30</v>
      </c>
    </row>
    <row r="11" spans="1:12" s="39" customFormat="1" ht="12.75">
      <c r="G11" s="45"/>
      <c r="H11" s="45"/>
    </row>
    <row r="12" spans="1:12">
      <c r="A12" s="38" t="s">
        <v>726</v>
      </c>
      <c r="B12" s="33" t="s">
        <v>572</v>
      </c>
      <c r="C12" s="33" t="s">
        <v>146</v>
      </c>
      <c r="D12" s="31" t="s">
        <v>727</v>
      </c>
      <c r="E12" s="31">
        <v>3423</v>
      </c>
      <c r="F12" s="32"/>
      <c r="G12" s="46">
        <f>Table5[[#This Row],[Listepris]]-(Table5[[#This Row],[Listepris]]*Forside!$B$25)</f>
        <v>3423</v>
      </c>
      <c r="H12" s="47">
        <f>Table5[[#This Row],[Listepris]]-(Table5[[#This Row],[Listepris]]*Forside!$B$26)</f>
        <v>3423</v>
      </c>
      <c r="I12" s="38" t="s">
        <v>292</v>
      </c>
      <c r="J12" s="58">
        <v>215</v>
      </c>
      <c r="K12" s="57">
        <v>55</v>
      </c>
      <c r="L12" s="58">
        <v>18</v>
      </c>
    </row>
    <row r="13" spans="1:12">
      <c r="A13" s="38" t="s">
        <v>571</v>
      </c>
      <c r="B13" s="33" t="s">
        <v>572</v>
      </c>
      <c r="C13" s="33" t="s">
        <v>150</v>
      </c>
      <c r="D13" s="31" t="s">
        <v>684</v>
      </c>
      <c r="E13" s="31">
        <v>4300</v>
      </c>
      <c r="F13" s="32"/>
      <c r="G13" s="46">
        <f>Table5[[#This Row],[Listepris]]-(Table5[[#This Row],[Listepris]]*Forside!$B$25)</f>
        <v>4300</v>
      </c>
      <c r="H13" s="47">
        <f>Table5[[#This Row],[Listepris]]-(Table5[[#This Row],[Listepris]]*Forside!$B$26)</f>
        <v>4300</v>
      </c>
      <c r="I13" s="38" t="s">
        <v>292</v>
      </c>
      <c r="J13" s="58">
        <v>225</v>
      </c>
      <c r="K13" s="57">
        <v>55</v>
      </c>
      <c r="L13" s="58">
        <v>19</v>
      </c>
    </row>
    <row r="14" spans="1:12">
      <c r="A14" s="38" t="s">
        <v>728</v>
      </c>
      <c r="B14" s="33" t="s">
        <v>572</v>
      </c>
      <c r="C14" s="33" t="s">
        <v>151</v>
      </c>
      <c r="D14" s="31" t="s">
        <v>729</v>
      </c>
      <c r="E14" s="31">
        <v>4473</v>
      </c>
      <c r="F14" s="32"/>
      <c r="G14" s="46">
        <f>Table5[[#This Row],[Listepris]]-(Table5[[#This Row],[Listepris]]*Forside!$B$25)</f>
        <v>4473</v>
      </c>
      <c r="H14" s="47">
        <f>Table5[[#This Row],[Listepris]]-(Table5[[#This Row],[Listepris]]*Forside!$B$26)</f>
        <v>4473</v>
      </c>
      <c r="I14" s="38" t="s">
        <v>292</v>
      </c>
      <c r="J14" s="58">
        <v>235</v>
      </c>
      <c r="K14" s="57">
        <v>55</v>
      </c>
      <c r="L14" s="58">
        <v>19</v>
      </c>
    </row>
    <row r="15" spans="1:12" ht="9" customHeight="1">
      <c r="A15" s="38"/>
      <c r="B15" s="33"/>
      <c r="C15" s="33"/>
      <c r="D15" s="31"/>
      <c r="E15" s="31"/>
      <c r="F15" s="32"/>
      <c r="G15" s="46"/>
      <c r="H15" s="47"/>
      <c r="I15" s="38"/>
      <c r="J15" s="33"/>
      <c r="K15" s="38"/>
      <c r="L15" s="33"/>
    </row>
    <row r="16" spans="1:12">
      <c r="A16" s="38" t="s">
        <v>573</v>
      </c>
      <c r="B16" s="33" t="s">
        <v>572</v>
      </c>
      <c r="C16" s="33" t="s">
        <v>65</v>
      </c>
      <c r="D16" s="31" t="s">
        <v>681</v>
      </c>
      <c r="E16" s="31">
        <v>4013</v>
      </c>
      <c r="F16" s="32"/>
      <c r="G16" s="46">
        <f>Table5[[#This Row],[Listepris]]-(Table5[[#This Row],[Listepris]]*Forside!$B$25)</f>
        <v>4013</v>
      </c>
      <c r="H16" s="47">
        <f>Table5[[#This Row],[Listepris]]-(Table5[[#This Row],[Listepris]]*Forside!$B$26)</f>
        <v>4013</v>
      </c>
      <c r="I16" s="38" t="s">
        <v>292</v>
      </c>
      <c r="J16" s="58">
        <v>215</v>
      </c>
      <c r="K16" s="57">
        <v>50</v>
      </c>
      <c r="L16" s="58">
        <v>19</v>
      </c>
    </row>
    <row r="17" spans="1:12">
      <c r="A17" s="38" t="s">
        <v>574</v>
      </c>
      <c r="B17" s="33" t="s">
        <v>572</v>
      </c>
      <c r="C17" s="33" t="s">
        <v>158</v>
      </c>
      <c r="D17" s="31" t="s">
        <v>80</v>
      </c>
      <c r="E17" s="31">
        <v>4357</v>
      </c>
      <c r="F17" s="32"/>
      <c r="G17" s="46">
        <f>Table5[[#This Row],[Listepris]]-(Table5[[#This Row],[Listepris]]*Forside!$B$25)</f>
        <v>4357</v>
      </c>
      <c r="H17" s="47">
        <f>Table5[[#This Row],[Listepris]]-(Table5[[#This Row],[Listepris]]*Forside!$B$26)</f>
        <v>4357</v>
      </c>
      <c r="I17" s="38" t="s">
        <v>292</v>
      </c>
      <c r="J17" s="58">
        <v>235</v>
      </c>
      <c r="K17" s="57">
        <v>50</v>
      </c>
      <c r="L17" s="58">
        <v>19</v>
      </c>
    </row>
    <row r="18" spans="1:12">
      <c r="A18" s="38" t="s">
        <v>575</v>
      </c>
      <c r="B18" s="33" t="s">
        <v>572</v>
      </c>
      <c r="C18" s="33" t="s">
        <v>159</v>
      </c>
      <c r="D18" s="31" t="s">
        <v>706</v>
      </c>
      <c r="E18" s="31">
        <v>4538</v>
      </c>
      <c r="F18" s="32"/>
      <c r="G18" s="46">
        <f>Table5[[#This Row],[Listepris]]-(Table5[[#This Row],[Listepris]]*Forside!$B$25)</f>
        <v>4538</v>
      </c>
      <c r="H18" s="47">
        <f>Table5[[#This Row],[Listepris]]-(Table5[[#This Row],[Listepris]]*Forside!$B$26)</f>
        <v>4538</v>
      </c>
      <c r="I18" s="38" t="s">
        <v>292</v>
      </c>
      <c r="J18" s="58">
        <v>245</v>
      </c>
      <c r="K18" s="57">
        <v>50</v>
      </c>
      <c r="L18" s="58">
        <v>19</v>
      </c>
    </row>
    <row r="19" spans="1:12">
      <c r="A19" s="38" t="s">
        <v>730</v>
      </c>
      <c r="B19" s="33" t="s">
        <v>572</v>
      </c>
      <c r="C19" s="33" t="s">
        <v>160</v>
      </c>
      <c r="D19" s="31" t="s">
        <v>731</v>
      </c>
      <c r="E19" s="31">
        <v>4715</v>
      </c>
      <c r="F19" s="32"/>
      <c r="G19" s="46">
        <f>Table5[[#This Row],[Listepris]]-(Table5[[#This Row],[Listepris]]*Forside!$B$25)</f>
        <v>4715</v>
      </c>
      <c r="H19" s="47">
        <f>Table5[[#This Row],[Listepris]]-(Table5[[#This Row],[Listepris]]*Forside!$B$26)</f>
        <v>4715</v>
      </c>
      <c r="I19" s="38" t="s">
        <v>292</v>
      </c>
      <c r="J19" s="58">
        <v>255</v>
      </c>
      <c r="K19" s="57">
        <v>50</v>
      </c>
      <c r="L19" s="58">
        <v>19</v>
      </c>
    </row>
    <row r="20" spans="1:12">
      <c r="A20" s="38" t="s">
        <v>576</v>
      </c>
      <c r="B20" s="33" t="s">
        <v>572</v>
      </c>
      <c r="C20" s="33" t="s">
        <v>162</v>
      </c>
      <c r="D20" s="31" t="s">
        <v>87</v>
      </c>
      <c r="E20" s="31">
        <v>4779</v>
      </c>
      <c r="F20" s="32"/>
      <c r="G20" s="46">
        <f>Table5[[#This Row],[Listepris]]-(Table5[[#This Row],[Listepris]]*Forside!$B$25)</f>
        <v>4779</v>
      </c>
      <c r="H20" s="47">
        <f>Table5[[#This Row],[Listepris]]-(Table5[[#This Row],[Listepris]]*Forside!$B$26)</f>
        <v>4779</v>
      </c>
      <c r="I20" s="38" t="s">
        <v>292</v>
      </c>
      <c r="J20" s="58">
        <v>235</v>
      </c>
      <c r="K20" s="57">
        <v>50</v>
      </c>
      <c r="L20" s="58">
        <v>20</v>
      </c>
    </row>
    <row r="21" spans="1:12">
      <c r="A21" s="38" t="s">
        <v>577</v>
      </c>
      <c r="B21" s="33" t="s">
        <v>572</v>
      </c>
      <c r="C21" s="33" t="s">
        <v>164</v>
      </c>
      <c r="D21" s="31" t="s">
        <v>704</v>
      </c>
      <c r="E21" s="31">
        <v>5031</v>
      </c>
      <c r="F21" s="32"/>
      <c r="G21" s="46">
        <f>Table5[[#This Row],[Listepris]]-(Table5[[#This Row],[Listepris]]*Forside!$B$25)</f>
        <v>5031</v>
      </c>
      <c r="H21" s="47">
        <f>Table5[[#This Row],[Listepris]]-(Table5[[#This Row],[Listepris]]*Forside!$B$26)</f>
        <v>5031</v>
      </c>
      <c r="I21" s="38" t="s">
        <v>292</v>
      </c>
      <c r="J21" s="58">
        <v>255</v>
      </c>
      <c r="K21" s="57">
        <v>50</v>
      </c>
      <c r="L21" s="58">
        <v>20</v>
      </c>
    </row>
    <row r="22" spans="1:12">
      <c r="A22" s="38" t="s">
        <v>578</v>
      </c>
      <c r="B22" s="33" t="s">
        <v>572</v>
      </c>
      <c r="C22" s="33" t="s">
        <v>579</v>
      </c>
      <c r="D22" s="31" t="s">
        <v>704</v>
      </c>
      <c r="E22" s="31">
        <v>5518</v>
      </c>
      <c r="F22" s="32"/>
      <c r="G22" s="46">
        <f>Table5[[#This Row],[Listepris]]-(Table5[[#This Row],[Listepris]]*Forside!$B$25)</f>
        <v>5518</v>
      </c>
      <c r="H22" s="47">
        <f>Table5[[#This Row],[Listepris]]-(Table5[[#This Row],[Listepris]]*Forside!$B$26)</f>
        <v>5518</v>
      </c>
      <c r="I22" s="38" t="s">
        <v>292</v>
      </c>
      <c r="J22" s="58">
        <v>255</v>
      </c>
      <c r="K22" s="57">
        <v>50</v>
      </c>
      <c r="L22" s="58">
        <v>21</v>
      </c>
    </row>
    <row r="23" spans="1:12" ht="9" customHeight="1">
      <c r="A23" s="38"/>
      <c r="B23" s="33"/>
      <c r="C23" s="33"/>
      <c r="D23" s="31"/>
      <c r="E23" s="31"/>
      <c r="F23" s="32"/>
      <c r="G23" s="46"/>
      <c r="H23" s="47"/>
      <c r="I23" s="38"/>
      <c r="J23" s="33"/>
      <c r="K23" s="38"/>
      <c r="L23" s="33"/>
    </row>
    <row r="24" spans="1:12">
      <c r="A24" s="38" t="s">
        <v>580</v>
      </c>
      <c r="B24" s="33" t="s">
        <v>572</v>
      </c>
      <c r="C24" s="33" t="s">
        <v>76</v>
      </c>
      <c r="D24" s="31" t="s">
        <v>77</v>
      </c>
      <c r="E24" s="31">
        <v>3589</v>
      </c>
      <c r="F24" s="32"/>
      <c r="G24" s="46">
        <f>Table5[[#This Row],[Listepris]]-(Table5[[#This Row],[Listepris]]*Forside!$B$25)</f>
        <v>3589</v>
      </c>
      <c r="H24" s="47">
        <f>Table5[[#This Row],[Listepris]]-(Table5[[#This Row],[Listepris]]*Forside!$B$26)</f>
        <v>3589</v>
      </c>
      <c r="I24" s="38" t="s">
        <v>292</v>
      </c>
      <c r="J24" s="58">
        <v>235</v>
      </c>
      <c r="K24" s="57">
        <v>45</v>
      </c>
      <c r="L24" s="58">
        <v>18</v>
      </c>
    </row>
    <row r="25" spans="1:12">
      <c r="A25" s="38" t="s">
        <v>581</v>
      </c>
      <c r="B25" s="33" t="s">
        <v>572</v>
      </c>
      <c r="C25" s="33" t="s">
        <v>84</v>
      </c>
      <c r="D25" s="31" t="s">
        <v>85</v>
      </c>
      <c r="E25" s="31">
        <v>4318</v>
      </c>
      <c r="F25" s="32"/>
      <c r="G25" s="46">
        <f>Table5[[#This Row],[Listepris]]-(Table5[[#This Row],[Listepris]]*Forside!$B$25)</f>
        <v>4318</v>
      </c>
      <c r="H25" s="47">
        <f>Table5[[#This Row],[Listepris]]-(Table5[[#This Row],[Listepris]]*Forside!$B$26)</f>
        <v>4318</v>
      </c>
      <c r="I25" s="38" t="s">
        <v>292</v>
      </c>
      <c r="J25" s="58">
        <v>245</v>
      </c>
      <c r="K25" s="57">
        <v>45</v>
      </c>
      <c r="L25" s="58">
        <v>19</v>
      </c>
    </row>
    <row r="26" spans="1:12">
      <c r="A26" s="38" t="s">
        <v>582</v>
      </c>
      <c r="B26" s="33" t="s">
        <v>572</v>
      </c>
      <c r="C26" s="33" t="s">
        <v>86</v>
      </c>
      <c r="D26" s="31" t="s">
        <v>87</v>
      </c>
      <c r="E26" s="31">
        <v>4444</v>
      </c>
      <c r="F26" s="32"/>
      <c r="G26" s="46">
        <f>Table5[[#This Row],[Listepris]]-(Table5[[#This Row],[Listepris]]*Forside!$B$25)</f>
        <v>4444</v>
      </c>
      <c r="H26" s="47">
        <f>Table5[[#This Row],[Listepris]]-(Table5[[#This Row],[Listepris]]*Forside!$B$26)</f>
        <v>4444</v>
      </c>
      <c r="I26" s="38" t="s">
        <v>292</v>
      </c>
      <c r="J26" s="58">
        <v>255</v>
      </c>
      <c r="K26" s="57">
        <v>45</v>
      </c>
      <c r="L26" s="58">
        <v>19</v>
      </c>
    </row>
    <row r="27" spans="1:12">
      <c r="A27" s="38" t="s">
        <v>583</v>
      </c>
      <c r="B27" s="33" t="s">
        <v>572</v>
      </c>
      <c r="C27" s="33" t="s">
        <v>168</v>
      </c>
      <c r="D27" s="31" t="s">
        <v>79</v>
      </c>
      <c r="E27" s="31">
        <v>4775</v>
      </c>
      <c r="F27" s="32"/>
      <c r="G27" s="46">
        <f>Table5[[#This Row],[Listepris]]-(Table5[[#This Row],[Listepris]]*Forside!$B$25)</f>
        <v>4775</v>
      </c>
      <c r="H27" s="47">
        <f>Table5[[#This Row],[Listepris]]-(Table5[[#This Row],[Listepris]]*Forside!$B$26)</f>
        <v>4775</v>
      </c>
      <c r="I27" s="38" t="s">
        <v>292</v>
      </c>
      <c r="J27" s="58">
        <v>235</v>
      </c>
      <c r="K27" s="57">
        <v>45</v>
      </c>
      <c r="L27" s="58">
        <v>20</v>
      </c>
    </row>
    <row r="28" spans="1:12">
      <c r="A28" s="38" t="s">
        <v>584</v>
      </c>
      <c r="B28" s="33" t="s">
        <v>572</v>
      </c>
      <c r="C28" s="33" t="s">
        <v>89</v>
      </c>
      <c r="D28" s="31" t="s">
        <v>684</v>
      </c>
      <c r="E28" s="31">
        <v>4942</v>
      </c>
      <c r="F28" s="32"/>
      <c r="G28" s="46">
        <f>Table5[[#This Row],[Listepris]]-(Table5[[#This Row],[Listepris]]*Forside!$B$25)</f>
        <v>4942</v>
      </c>
      <c r="H28" s="47">
        <f>Table5[[#This Row],[Listepris]]-(Table5[[#This Row],[Listepris]]*Forside!$B$26)</f>
        <v>4942</v>
      </c>
      <c r="I28" s="38" t="s">
        <v>292</v>
      </c>
      <c r="J28" s="58">
        <v>245</v>
      </c>
      <c r="K28" s="57">
        <v>45</v>
      </c>
      <c r="L28" s="58">
        <v>20</v>
      </c>
    </row>
    <row r="29" spans="1:12">
      <c r="A29" s="38" t="s">
        <v>585</v>
      </c>
      <c r="B29" s="33" t="s">
        <v>572</v>
      </c>
      <c r="C29" s="33" t="s">
        <v>169</v>
      </c>
      <c r="D29" s="31" t="s">
        <v>170</v>
      </c>
      <c r="E29" s="31">
        <v>5105</v>
      </c>
      <c r="F29" s="32"/>
      <c r="G29" s="46">
        <f>Table5[[#This Row],[Listepris]]-(Table5[[#This Row],[Listepris]]*Forside!$B$25)</f>
        <v>5105</v>
      </c>
      <c r="H29" s="47">
        <f>Table5[[#This Row],[Listepris]]-(Table5[[#This Row],[Listepris]]*Forside!$B$26)</f>
        <v>5105</v>
      </c>
      <c r="I29" s="38" t="s">
        <v>292</v>
      </c>
      <c r="J29" s="58">
        <v>255</v>
      </c>
      <c r="K29" s="57">
        <v>45</v>
      </c>
      <c r="L29" s="58">
        <v>20</v>
      </c>
    </row>
    <row r="30" spans="1:12">
      <c r="A30" s="38" t="s">
        <v>732</v>
      </c>
      <c r="B30" s="33" t="s">
        <v>572</v>
      </c>
      <c r="C30" s="33" t="s">
        <v>171</v>
      </c>
      <c r="D30" s="31" t="s">
        <v>172</v>
      </c>
      <c r="E30" s="31">
        <v>5230</v>
      </c>
      <c r="F30" s="32"/>
      <c r="G30" s="46">
        <f>Table5[[#This Row],[Listepris]]-(Table5[[#This Row],[Listepris]]*Forside!$B$25)</f>
        <v>5230</v>
      </c>
      <c r="H30" s="47">
        <f>Table5[[#This Row],[Listepris]]-(Table5[[#This Row],[Listepris]]*Forside!$B$26)</f>
        <v>5230</v>
      </c>
      <c r="I30" s="38" t="s">
        <v>292</v>
      </c>
      <c r="J30" s="58">
        <v>265</v>
      </c>
      <c r="K30" s="57">
        <v>45</v>
      </c>
      <c r="L30" s="58">
        <v>20</v>
      </c>
    </row>
    <row r="31" spans="1:12">
      <c r="A31" s="38" t="s">
        <v>586</v>
      </c>
      <c r="B31" s="33" t="s">
        <v>572</v>
      </c>
      <c r="C31" s="33" t="s">
        <v>173</v>
      </c>
      <c r="D31" s="31" t="s">
        <v>174</v>
      </c>
      <c r="E31" s="31">
        <v>5356</v>
      </c>
      <c r="F31" s="32"/>
      <c r="G31" s="46">
        <f>Table5[[#This Row],[Listepris]]-(Table5[[#This Row],[Listepris]]*Forside!$B$25)</f>
        <v>5356</v>
      </c>
      <c r="H31" s="47">
        <f>Table5[[#This Row],[Listepris]]-(Table5[[#This Row],[Listepris]]*Forside!$B$26)</f>
        <v>5356</v>
      </c>
      <c r="I31" s="38" t="s">
        <v>292</v>
      </c>
      <c r="J31" s="58">
        <v>275</v>
      </c>
      <c r="K31" s="57">
        <v>45</v>
      </c>
      <c r="L31" s="58">
        <v>20</v>
      </c>
    </row>
    <row r="32" spans="1:12">
      <c r="A32" s="38" t="s">
        <v>587</v>
      </c>
      <c r="B32" s="33" t="s">
        <v>572</v>
      </c>
      <c r="C32" s="33" t="s">
        <v>176</v>
      </c>
      <c r="D32" s="31" t="s">
        <v>172</v>
      </c>
      <c r="E32" s="31">
        <v>5860</v>
      </c>
      <c r="F32" s="32"/>
      <c r="G32" s="46">
        <f>Table5[[#This Row],[Listepris]]-(Table5[[#This Row],[Listepris]]*Forside!$B$25)</f>
        <v>5860</v>
      </c>
      <c r="H32" s="47">
        <f>Table5[[#This Row],[Listepris]]-(Table5[[#This Row],[Listepris]]*Forside!$B$26)</f>
        <v>5860</v>
      </c>
      <c r="I32" s="38" t="s">
        <v>292</v>
      </c>
      <c r="J32" s="58">
        <v>265</v>
      </c>
      <c r="K32" s="57">
        <v>45</v>
      </c>
      <c r="L32" s="58">
        <v>21</v>
      </c>
    </row>
    <row r="33" spans="1:12" ht="9" customHeight="1">
      <c r="A33" s="38"/>
      <c r="B33" s="33"/>
      <c r="C33" s="33"/>
      <c r="D33" s="31"/>
      <c r="E33" s="31"/>
      <c r="F33" s="32"/>
      <c r="G33" s="46"/>
      <c r="H33" s="47"/>
      <c r="I33" s="38"/>
      <c r="J33" s="33"/>
      <c r="K33" s="38"/>
      <c r="L33" s="33"/>
    </row>
    <row r="34" spans="1:12">
      <c r="A34" s="38" t="s">
        <v>588</v>
      </c>
      <c r="B34" s="33" t="s">
        <v>572</v>
      </c>
      <c r="C34" s="33" t="s">
        <v>589</v>
      </c>
      <c r="D34" s="31" t="s">
        <v>184</v>
      </c>
      <c r="E34" s="31">
        <v>4869</v>
      </c>
      <c r="F34" s="32"/>
      <c r="G34" s="46">
        <f>Table5[[#This Row],[Listepris]]-(Table5[[#This Row],[Listepris]]*Forside!$B$25)</f>
        <v>4869</v>
      </c>
      <c r="H34" s="47">
        <f>Table5[[#This Row],[Listepris]]-(Table5[[#This Row],[Listepris]]*Forside!$B$26)</f>
        <v>4869</v>
      </c>
      <c r="I34" s="38" t="s">
        <v>292</v>
      </c>
      <c r="J34" s="58">
        <v>285</v>
      </c>
      <c r="K34" s="57">
        <v>40</v>
      </c>
      <c r="L34" s="58">
        <v>19</v>
      </c>
    </row>
    <row r="35" spans="1:12">
      <c r="A35" s="38" t="s">
        <v>590</v>
      </c>
      <c r="B35" s="33" t="s">
        <v>572</v>
      </c>
      <c r="C35" s="33" t="s">
        <v>180</v>
      </c>
      <c r="D35" s="31" t="s">
        <v>107</v>
      </c>
      <c r="E35" s="31">
        <v>4857</v>
      </c>
      <c r="F35" s="32"/>
      <c r="G35" s="46">
        <f>Table5[[#This Row],[Listepris]]-(Table5[[#This Row],[Listepris]]*Forside!$B$25)</f>
        <v>4857</v>
      </c>
      <c r="H35" s="47">
        <f>Table5[[#This Row],[Listepris]]-(Table5[[#This Row],[Listepris]]*Forside!$B$26)</f>
        <v>4857</v>
      </c>
      <c r="I35" s="38" t="s">
        <v>292</v>
      </c>
      <c r="J35" s="58">
        <v>255</v>
      </c>
      <c r="K35" s="57">
        <v>40</v>
      </c>
      <c r="L35" s="58">
        <v>20</v>
      </c>
    </row>
    <row r="36" spans="1:12">
      <c r="A36" s="38" t="s">
        <v>591</v>
      </c>
      <c r="B36" s="33" t="s">
        <v>572</v>
      </c>
      <c r="C36" s="33" t="s">
        <v>101</v>
      </c>
      <c r="D36" s="31" t="s">
        <v>698</v>
      </c>
      <c r="E36" s="31">
        <v>5409</v>
      </c>
      <c r="F36" s="32"/>
      <c r="G36" s="46">
        <f>Table5[[#This Row],[Listepris]]-(Table5[[#This Row],[Listepris]]*Forside!$B$25)</f>
        <v>5409</v>
      </c>
      <c r="H36" s="47">
        <f>Table5[[#This Row],[Listepris]]-(Table5[[#This Row],[Listepris]]*Forside!$B$26)</f>
        <v>5409</v>
      </c>
      <c r="I36" s="38" t="s">
        <v>292</v>
      </c>
      <c r="J36" s="58">
        <v>285</v>
      </c>
      <c r="K36" s="57">
        <v>40</v>
      </c>
      <c r="L36" s="58">
        <v>20</v>
      </c>
    </row>
    <row r="37" spans="1:12">
      <c r="A37" s="38" t="s">
        <v>592</v>
      </c>
      <c r="B37" s="33" t="s">
        <v>572</v>
      </c>
      <c r="C37" s="33" t="s">
        <v>402</v>
      </c>
      <c r="D37" s="31" t="s">
        <v>85</v>
      </c>
      <c r="E37" s="31">
        <v>5344</v>
      </c>
      <c r="F37" s="32"/>
      <c r="G37" s="46">
        <f>Table5[[#This Row],[Listepris]]-(Table5[[#This Row],[Listepris]]*Forside!$B$25)</f>
        <v>5344</v>
      </c>
      <c r="H37" s="47">
        <f>Table5[[#This Row],[Listepris]]-(Table5[[#This Row],[Listepris]]*Forside!$B$26)</f>
        <v>5344</v>
      </c>
      <c r="I37" s="38" t="s">
        <v>292</v>
      </c>
      <c r="J37" s="58">
        <v>255</v>
      </c>
      <c r="K37" s="57">
        <v>40</v>
      </c>
      <c r="L37" s="58">
        <v>21</v>
      </c>
    </row>
    <row r="38" spans="1:12">
      <c r="A38" s="38" t="s">
        <v>593</v>
      </c>
      <c r="B38" s="33" t="s">
        <v>572</v>
      </c>
      <c r="C38" s="33" t="s">
        <v>187</v>
      </c>
      <c r="D38" s="31" t="s">
        <v>188</v>
      </c>
      <c r="E38" s="31">
        <v>5977</v>
      </c>
      <c r="F38" s="32"/>
      <c r="G38" s="46">
        <f>Table5[[#This Row],[Listepris]]-(Table5[[#This Row],[Listepris]]*Forside!$B$25)</f>
        <v>5977</v>
      </c>
      <c r="H38" s="47">
        <f>Table5[[#This Row],[Listepris]]-(Table5[[#This Row],[Listepris]]*Forside!$B$26)</f>
        <v>5977</v>
      </c>
      <c r="I38" s="38" t="s">
        <v>292</v>
      </c>
      <c r="J38" s="58">
        <v>295</v>
      </c>
      <c r="K38" s="57">
        <v>40</v>
      </c>
      <c r="L38" s="58">
        <v>21</v>
      </c>
    </row>
    <row r="39" spans="1:12">
      <c r="A39" s="38" t="s">
        <v>594</v>
      </c>
      <c r="B39" s="33" t="s">
        <v>572</v>
      </c>
      <c r="C39" s="33" t="s">
        <v>595</v>
      </c>
      <c r="D39" s="31" t="s">
        <v>647</v>
      </c>
      <c r="E39" s="31">
        <v>6088</v>
      </c>
      <c r="F39" s="32"/>
      <c r="G39" s="46">
        <f>Table5[[#This Row],[Listepris]]-(Table5[[#This Row],[Listepris]]*Forside!$B$25)</f>
        <v>6088</v>
      </c>
      <c r="H39" s="47">
        <f>Table5[[#This Row],[Listepris]]-(Table5[[#This Row],[Listepris]]*Forside!$B$26)</f>
        <v>6088</v>
      </c>
      <c r="I39" s="38" t="s">
        <v>292</v>
      </c>
      <c r="J39" s="58">
        <v>265</v>
      </c>
      <c r="K39" s="57">
        <v>40</v>
      </c>
      <c r="L39" s="58">
        <v>22</v>
      </c>
    </row>
    <row r="40" spans="1:12" ht="9" customHeight="1">
      <c r="A40" s="38"/>
      <c r="B40" s="33"/>
      <c r="C40" s="33"/>
      <c r="D40" s="31"/>
      <c r="E40" s="31"/>
      <c r="F40" s="32"/>
      <c r="G40" s="46"/>
      <c r="H40" s="47"/>
      <c r="I40" s="38"/>
      <c r="J40" s="33"/>
      <c r="K40" s="38"/>
      <c r="L40" s="33"/>
    </row>
    <row r="41" spans="1:12">
      <c r="A41" s="38" t="s">
        <v>596</v>
      </c>
      <c r="B41" s="33" t="s">
        <v>572</v>
      </c>
      <c r="C41" s="33" t="s">
        <v>104</v>
      </c>
      <c r="D41" s="31" t="s">
        <v>91</v>
      </c>
      <c r="E41" s="31">
        <v>4931</v>
      </c>
      <c r="F41" s="32"/>
      <c r="G41" s="46">
        <f>Table5[[#This Row],[Listepris]]-(Table5[[#This Row],[Listepris]]*Forside!$B$25)</f>
        <v>4931</v>
      </c>
      <c r="H41" s="47">
        <f>Table5[[#This Row],[Listepris]]-(Table5[[#This Row],[Listepris]]*Forside!$B$26)</f>
        <v>4931</v>
      </c>
      <c r="I41" s="38" t="s">
        <v>292</v>
      </c>
      <c r="J41" s="58">
        <v>235</v>
      </c>
      <c r="K41" s="57">
        <v>35</v>
      </c>
      <c r="L41" s="58">
        <v>20</v>
      </c>
    </row>
    <row r="42" spans="1:12">
      <c r="A42" s="38" t="s">
        <v>597</v>
      </c>
      <c r="B42" s="33" t="s">
        <v>572</v>
      </c>
      <c r="C42" s="33" t="s">
        <v>192</v>
      </c>
      <c r="D42" s="31" t="s">
        <v>77</v>
      </c>
      <c r="E42" s="31">
        <v>5677</v>
      </c>
      <c r="F42" s="32"/>
      <c r="G42" s="46">
        <f>Table5[[#This Row],[Listepris]]-(Table5[[#This Row],[Listepris]]*Forside!$B$25)</f>
        <v>5677</v>
      </c>
      <c r="H42" s="47">
        <f>Table5[[#This Row],[Listepris]]-(Table5[[#This Row],[Listepris]]*Forside!$B$26)</f>
        <v>5677</v>
      </c>
      <c r="I42" s="38" t="s">
        <v>292</v>
      </c>
      <c r="J42" s="58">
        <v>255</v>
      </c>
      <c r="K42" s="57">
        <v>35</v>
      </c>
      <c r="L42" s="58">
        <v>21</v>
      </c>
    </row>
    <row r="43" spans="1:12">
      <c r="A43" s="38" t="s">
        <v>598</v>
      </c>
      <c r="B43" s="33" t="s">
        <v>572</v>
      </c>
      <c r="C43" s="33" t="s">
        <v>106</v>
      </c>
      <c r="D43" s="31" t="s">
        <v>107</v>
      </c>
      <c r="E43" s="31">
        <v>5570</v>
      </c>
      <c r="F43" s="32"/>
      <c r="G43" s="46">
        <f>Table5[[#This Row],[Listepris]]-(Table5[[#This Row],[Listepris]]*Forside!$B$25)</f>
        <v>5570</v>
      </c>
      <c r="H43" s="47">
        <f>Table5[[#This Row],[Listepris]]-(Table5[[#This Row],[Listepris]]*Forside!$B$26)</f>
        <v>5570</v>
      </c>
      <c r="I43" s="38" t="s">
        <v>292</v>
      </c>
      <c r="J43" s="58">
        <v>265</v>
      </c>
      <c r="K43" s="57">
        <v>35</v>
      </c>
      <c r="L43" s="58">
        <v>21</v>
      </c>
    </row>
    <row r="44" spans="1:12">
      <c r="A44" s="38" t="s">
        <v>599</v>
      </c>
      <c r="B44" s="33" t="s">
        <v>572</v>
      </c>
      <c r="C44" s="33" t="s">
        <v>193</v>
      </c>
      <c r="D44" s="31" t="s">
        <v>80</v>
      </c>
      <c r="E44" s="31">
        <v>5832</v>
      </c>
      <c r="F44" s="32"/>
      <c r="G44" s="46">
        <f>Table5[[#This Row],[Listepris]]-(Table5[[#This Row],[Listepris]]*Forside!$B$25)</f>
        <v>5832</v>
      </c>
      <c r="H44" s="47">
        <f>Table5[[#This Row],[Listepris]]-(Table5[[#This Row],[Listepris]]*Forside!$B$26)</f>
        <v>5832</v>
      </c>
      <c r="I44" s="38" t="s">
        <v>292</v>
      </c>
      <c r="J44" s="58">
        <v>275</v>
      </c>
      <c r="K44" s="57">
        <v>35</v>
      </c>
      <c r="L44" s="58">
        <v>21</v>
      </c>
    </row>
    <row r="45" spans="1:12">
      <c r="A45" s="38" t="s">
        <v>600</v>
      </c>
      <c r="B45" s="33" t="s">
        <v>572</v>
      </c>
      <c r="C45" s="33" t="s">
        <v>601</v>
      </c>
      <c r="D45" s="31" t="s">
        <v>172</v>
      </c>
      <c r="E45" s="31">
        <v>6134</v>
      </c>
      <c r="F45" s="32"/>
      <c r="G45" s="46">
        <f>Table5[[#This Row],[Listepris]]-(Table5[[#This Row],[Listepris]]*Forside!$B$25)</f>
        <v>6134</v>
      </c>
      <c r="H45" s="47">
        <f>Table5[[#This Row],[Listepris]]-(Table5[[#This Row],[Listepris]]*Forside!$B$26)</f>
        <v>6134</v>
      </c>
      <c r="I45" s="38" t="s">
        <v>292</v>
      </c>
      <c r="J45" s="58">
        <v>295</v>
      </c>
      <c r="K45" s="57">
        <v>35</v>
      </c>
      <c r="L45" s="58">
        <v>22</v>
      </c>
    </row>
    <row r="46" spans="1:12" ht="9" customHeight="1">
      <c r="A46" s="38"/>
      <c r="B46" s="33"/>
      <c r="C46" s="33"/>
      <c r="D46" s="31"/>
      <c r="E46" s="31"/>
      <c r="F46" s="32"/>
      <c r="G46" s="46"/>
      <c r="H46" s="47"/>
      <c r="I46" s="38"/>
      <c r="J46" s="33"/>
      <c r="K46" s="38"/>
      <c r="L46" s="33"/>
    </row>
    <row r="47" spans="1:12">
      <c r="A47" s="38" t="s">
        <v>733</v>
      </c>
      <c r="B47" s="33" t="s">
        <v>572</v>
      </c>
      <c r="C47" s="33" t="s">
        <v>734</v>
      </c>
      <c r="D47" s="31" t="s">
        <v>735</v>
      </c>
      <c r="E47" s="31">
        <v>5614</v>
      </c>
      <c r="F47" s="32"/>
      <c r="G47" s="46">
        <f>Table5[[#This Row],[Listepris]]-(Table5[[#This Row],[Listepris]]*Forside!$B$25)</f>
        <v>5614</v>
      </c>
      <c r="H47" s="47">
        <f>Table5[[#This Row],[Listepris]]-(Table5[[#This Row],[Listepris]]*Forside!$B$26)</f>
        <v>5614</v>
      </c>
      <c r="I47" s="38" t="s">
        <v>292</v>
      </c>
      <c r="J47" s="58">
        <v>275</v>
      </c>
      <c r="K47" s="57">
        <v>30</v>
      </c>
      <c r="L47" s="58">
        <v>20</v>
      </c>
    </row>
    <row r="48" spans="1:12">
      <c r="A48" s="38" t="s">
        <v>602</v>
      </c>
      <c r="B48" s="33" t="s">
        <v>572</v>
      </c>
      <c r="C48" s="33" t="s">
        <v>603</v>
      </c>
      <c r="D48" s="31" t="s">
        <v>85</v>
      </c>
      <c r="E48" s="31">
        <v>5862</v>
      </c>
      <c r="F48" s="32"/>
      <c r="G48" s="46">
        <f>Table5[[#This Row],[Listepris]]-(Table5[[#This Row],[Listepris]]*Forside!$B$25)</f>
        <v>5862</v>
      </c>
      <c r="H48" s="47">
        <f>Table5[[#This Row],[Listepris]]-(Table5[[#This Row],[Listepris]]*Forside!$B$26)</f>
        <v>5862</v>
      </c>
      <c r="I48" s="38" t="s">
        <v>292</v>
      </c>
      <c r="J48" s="58">
        <v>295</v>
      </c>
      <c r="K48" s="57">
        <v>30</v>
      </c>
      <c r="L48" s="58">
        <v>21</v>
      </c>
    </row>
    <row r="49" spans="1:12">
      <c r="A49" s="38"/>
      <c r="B49" s="33"/>
      <c r="C49" s="33"/>
      <c r="D49" s="31"/>
      <c r="E49" s="31"/>
      <c r="F49" s="32"/>
      <c r="G49" s="46"/>
      <c r="H49" s="47"/>
      <c r="I49" s="38"/>
      <c r="J49" s="58"/>
      <c r="K49" s="57"/>
      <c r="L49" s="58"/>
    </row>
    <row r="50" spans="1:12">
      <c r="A50" s="38"/>
      <c r="B50" s="33"/>
      <c r="C50" s="33"/>
      <c r="D50" s="31"/>
      <c r="E50" s="31"/>
      <c r="F50" s="32"/>
      <c r="G50" s="46"/>
      <c r="H50" s="47"/>
      <c r="I50" s="38"/>
      <c r="J50" s="58"/>
      <c r="K50" s="57"/>
      <c r="L50" s="58"/>
    </row>
    <row r="51" spans="1:12">
      <c r="A51" s="38" t="s">
        <v>604</v>
      </c>
      <c r="B51" s="33" t="s">
        <v>736</v>
      </c>
      <c r="C51" s="33" t="s">
        <v>153</v>
      </c>
      <c r="D51" s="31" t="s">
        <v>188</v>
      </c>
      <c r="E51" s="31">
        <v>5163</v>
      </c>
      <c r="F51" s="32"/>
      <c r="G51" s="46">
        <f>Table5[[#This Row],[Listepris]]-(Table5[[#This Row],[Listepris]]*Forside!$B$25)</f>
        <v>5163</v>
      </c>
      <c r="H51" s="47">
        <f>Table5[[#This Row],[Listepris]]-(Table5[[#This Row],[Listepris]]*Forside!$B$26)</f>
        <v>5163</v>
      </c>
      <c r="I51" s="38" t="s">
        <v>570</v>
      </c>
      <c r="J51" s="58">
        <v>255</v>
      </c>
      <c r="K51" s="57">
        <v>55</v>
      </c>
      <c r="L51" s="58">
        <v>19</v>
      </c>
    </row>
    <row r="52" spans="1:12" ht="9" customHeight="1">
      <c r="A52" s="38"/>
      <c r="B52" s="33"/>
      <c r="C52" s="33"/>
      <c r="D52" s="31"/>
      <c r="E52" s="31"/>
      <c r="F52" s="32"/>
      <c r="G52" s="46"/>
      <c r="H52" s="47"/>
      <c r="I52" s="38"/>
      <c r="J52" s="33"/>
      <c r="K52" s="38"/>
      <c r="L52" s="33"/>
    </row>
    <row r="53" spans="1:12">
      <c r="A53" s="38" t="s">
        <v>606</v>
      </c>
      <c r="B53" s="33" t="s">
        <v>736</v>
      </c>
      <c r="C53" s="33" t="s">
        <v>65</v>
      </c>
      <c r="D53" s="31" t="s">
        <v>112</v>
      </c>
      <c r="E53" s="31">
        <v>4443</v>
      </c>
      <c r="F53" s="32"/>
      <c r="G53" s="46">
        <f>Table5[[#This Row],[Listepris]]-(Table5[[#This Row],[Listepris]]*Forside!$B$25)</f>
        <v>4443</v>
      </c>
      <c r="H53" s="47">
        <f>Table5[[#This Row],[Listepris]]-(Table5[[#This Row],[Listepris]]*Forside!$B$26)</f>
        <v>4443</v>
      </c>
      <c r="I53" s="38" t="s">
        <v>570</v>
      </c>
      <c r="J53" s="58">
        <v>215</v>
      </c>
      <c r="K53" s="57">
        <v>50</v>
      </c>
      <c r="L53" s="58">
        <v>19</v>
      </c>
    </row>
    <row r="54" spans="1:12">
      <c r="A54" s="38" t="s">
        <v>607</v>
      </c>
      <c r="B54" s="33" t="s">
        <v>736</v>
      </c>
      <c r="C54" s="33" t="s">
        <v>162</v>
      </c>
      <c r="D54" s="31" t="s">
        <v>87</v>
      </c>
      <c r="E54" s="31">
        <v>5267</v>
      </c>
      <c r="F54" s="32"/>
      <c r="G54" s="46">
        <f>Table5[[#This Row],[Listepris]]-(Table5[[#This Row],[Listepris]]*Forside!$B$25)</f>
        <v>5267</v>
      </c>
      <c r="H54" s="47">
        <f>Table5[[#This Row],[Listepris]]-(Table5[[#This Row],[Listepris]]*Forside!$B$26)</f>
        <v>5267</v>
      </c>
      <c r="I54" s="38" t="s">
        <v>570</v>
      </c>
      <c r="J54" s="58">
        <v>235</v>
      </c>
      <c r="K54" s="57">
        <v>50</v>
      </c>
      <c r="L54" s="58">
        <v>20</v>
      </c>
    </row>
    <row r="55" spans="1:12">
      <c r="A55" s="38" t="s">
        <v>608</v>
      </c>
      <c r="B55" s="33" t="s">
        <v>736</v>
      </c>
      <c r="C55" s="33" t="s">
        <v>164</v>
      </c>
      <c r="D55" s="31" t="s">
        <v>186</v>
      </c>
      <c r="E55" s="31">
        <v>5697</v>
      </c>
      <c r="F55" s="32"/>
      <c r="G55" s="46">
        <f>Table5[[#This Row],[Listepris]]-(Table5[[#This Row],[Listepris]]*Forside!$B$25)</f>
        <v>5697</v>
      </c>
      <c r="H55" s="47">
        <f>Table5[[#This Row],[Listepris]]-(Table5[[#This Row],[Listepris]]*Forside!$B$26)</f>
        <v>5697</v>
      </c>
      <c r="I55" s="38" t="s">
        <v>570</v>
      </c>
      <c r="J55" s="58">
        <v>255</v>
      </c>
      <c r="K55" s="57">
        <v>50</v>
      </c>
      <c r="L55" s="58">
        <v>20</v>
      </c>
    </row>
    <row r="56" spans="1:12">
      <c r="A56" s="38" t="s">
        <v>609</v>
      </c>
      <c r="B56" s="33" t="s">
        <v>736</v>
      </c>
      <c r="C56" s="33" t="s">
        <v>579</v>
      </c>
      <c r="D56" s="31" t="s">
        <v>186</v>
      </c>
      <c r="E56" s="31">
        <v>6284</v>
      </c>
      <c r="F56" s="32"/>
      <c r="G56" s="46">
        <f>Table5[[#This Row],[Listepris]]-(Table5[[#This Row],[Listepris]]*Forside!$B$25)</f>
        <v>6284</v>
      </c>
      <c r="H56" s="47">
        <f>Table5[[#This Row],[Listepris]]-(Table5[[#This Row],[Listepris]]*Forside!$B$26)</f>
        <v>6284</v>
      </c>
      <c r="I56" s="38" t="s">
        <v>570</v>
      </c>
      <c r="J56" s="58">
        <v>255</v>
      </c>
      <c r="K56" s="57">
        <v>50</v>
      </c>
      <c r="L56" s="58">
        <v>21</v>
      </c>
    </row>
    <row r="57" spans="1:12" ht="9" customHeight="1">
      <c r="A57" s="38"/>
      <c r="B57" s="33"/>
      <c r="C57" s="33"/>
      <c r="D57" s="31"/>
      <c r="E57" s="31"/>
      <c r="F57" s="32"/>
      <c r="G57" s="46"/>
      <c r="H57" s="47"/>
      <c r="I57" s="38"/>
      <c r="J57" s="33"/>
      <c r="K57" s="38"/>
      <c r="L57" s="33"/>
    </row>
    <row r="58" spans="1:12">
      <c r="A58" s="38" t="s">
        <v>610</v>
      </c>
      <c r="B58" s="33" t="s">
        <v>736</v>
      </c>
      <c r="C58" s="33" t="s">
        <v>76</v>
      </c>
      <c r="D58" s="31" t="s">
        <v>77</v>
      </c>
      <c r="E58" s="31">
        <v>4021</v>
      </c>
      <c r="F58" s="32"/>
      <c r="G58" s="46">
        <f>Table5[[#This Row],[Listepris]]-(Table5[[#This Row],[Listepris]]*Forside!$B$25)</f>
        <v>4021</v>
      </c>
      <c r="H58" s="47">
        <f>Table5[[#This Row],[Listepris]]-(Table5[[#This Row],[Listepris]]*Forside!$B$26)</f>
        <v>4021</v>
      </c>
      <c r="I58" s="38" t="s">
        <v>570</v>
      </c>
      <c r="J58" s="58">
        <v>235</v>
      </c>
      <c r="K58" s="57">
        <v>45</v>
      </c>
      <c r="L58" s="58">
        <v>18</v>
      </c>
    </row>
    <row r="59" spans="1:12">
      <c r="A59" s="38" t="s">
        <v>611</v>
      </c>
      <c r="B59" s="33" t="s">
        <v>736</v>
      </c>
      <c r="C59" s="33" t="s">
        <v>84</v>
      </c>
      <c r="D59" s="31" t="s">
        <v>85</v>
      </c>
      <c r="E59" s="31">
        <v>4680</v>
      </c>
      <c r="F59" s="32"/>
      <c r="G59" s="46">
        <f>Table5[[#This Row],[Listepris]]-(Table5[[#This Row],[Listepris]]*Forside!$B$25)</f>
        <v>4680</v>
      </c>
      <c r="H59" s="47">
        <f>Table5[[#This Row],[Listepris]]-(Table5[[#This Row],[Listepris]]*Forside!$B$26)</f>
        <v>4680</v>
      </c>
      <c r="I59" s="38" t="s">
        <v>570</v>
      </c>
      <c r="J59" s="58">
        <v>245</v>
      </c>
      <c r="K59" s="57">
        <v>45</v>
      </c>
      <c r="L59" s="58">
        <v>19</v>
      </c>
    </row>
    <row r="60" spans="1:12">
      <c r="A60" s="38" t="s">
        <v>612</v>
      </c>
      <c r="B60" s="33" t="s">
        <v>736</v>
      </c>
      <c r="C60" s="33" t="s">
        <v>86</v>
      </c>
      <c r="D60" s="31" t="s">
        <v>87</v>
      </c>
      <c r="E60" s="31">
        <v>5296</v>
      </c>
      <c r="F60" s="32"/>
      <c r="G60" s="46">
        <f>Table5[[#This Row],[Listepris]]-(Table5[[#This Row],[Listepris]]*Forside!$B$25)</f>
        <v>5296</v>
      </c>
      <c r="H60" s="47">
        <f>Table5[[#This Row],[Listepris]]-(Table5[[#This Row],[Listepris]]*Forside!$B$26)</f>
        <v>5296</v>
      </c>
      <c r="I60" s="38" t="s">
        <v>570</v>
      </c>
      <c r="J60" s="58">
        <v>255</v>
      </c>
      <c r="K60" s="57">
        <v>45</v>
      </c>
      <c r="L60" s="58">
        <v>19</v>
      </c>
    </row>
    <row r="61" spans="1:12">
      <c r="A61" s="38" t="s">
        <v>613</v>
      </c>
      <c r="B61" s="33" t="s">
        <v>736</v>
      </c>
      <c r="C61" s="33" t="s">
        <v>88</v>
      </c>
      <c r="D61" s="31" t="s">
        <v>75</v>
      </c>
      <c r="E61" s="31">
        <v>4800</v>
      </c>
      <c r="F61" s="32"/>
      <c r="G61" s="46">
        <f>Table5[[#This Row],[Listepris]]-(Table5[[#This Row],[Listepris]]*Forside!$B$25)</f>
        <v>4800</v>
      </c>
      <c r="H61" s="47">
        <f>Table5[[#This Row],[Listepris]]-(Table5[[#This Row],[Listepris]]*Forside!$B$26)</f>
        <v>4800</v>
      </c>
      <c r="I61" s="38" t="s">
        <v>570</v>
      </c>
      <c r="J61" s="58">
        <v>215</v>
      </c>
      <c r="K61" s="57">
        <v>45</v>
      </c>
      <c r="L61" s="58">
        <v>20</v>
      </c>
    </row>
    <row r="62" spans="1:12">
      <c r="A62" s="38" t="s">
        <v>614</v>
      </c>
      <c r="B62" s="33" t="s">
        <v>736</v>
      </c>
      <c r="C62" s="33" t="s">
        <v>168</v>
      </c>
      <c r="D62" s="31" t="s">
        <v>79</v>
      </c>
      <c r="E62" s="31">
        <v>5100</v>
      </c>
      <c r="F62" s="32"/>
      <c r="G62" s="46">
        <f>Table5[[#This Row],[Listepris]]-(Table5[[#This Row],[Listepris]]*Forside!$B$25)</f>
        <v>5100</v>
      </c>
      <c r="H62" s="47">
        <f>Table5[[#This Row],[Listepris]]-(Table5[[#This Row],[Listepris]]*Forside!$B$26)</f>
        <v>5100</v>
      </c>
      <c r="I62" s="38" t="s">
        <v>570</v>
      </c>
      <c r="J62" s="58">
        <v>235</v>
      </c>
      <c r="K62" s="57">
        <v>45</v>
      </c>
      <c r="L62" s="58">
        <v>20</v>
      </c>
    </row>
    <row r="63" spans="1:12">
      <c r="A63" s="38" t="s">
        <v>615</v>
      </c>
      <c r="B63" s="33" t="s">
        <v>736</v>
      </c>
      <c r="C63" s="33" t="s">
        <v>89</v>
      </c>
      <c r="D63" s="31" t="s">
        <v>80</v>
      </c>
      <c r="E63" s="31">
        <v>5341</v>
      </c>
      <c r="F63" s="32"/>
      <c r="G63" s="46">
        <f>Table5[[#This Row],[Listepris]]-(Table5[[#This Row],[Listepris]]*Forside!$B$25)</f>
        <v>5341</v>
      </c>
      <c r="H63" s="47">
        <f>Table5[[#This Row],[Listepris]]-(Table5[[#This Row],[Listepris]]*Forside!$B$26)</f>
        <v>5341</v>
      </c>
      <c r="I63" s="38" t="s">
        <v>570</v>
      </c>
      <c r="J63" s="58">
        <v>245</v>
      </c>
      <c r="K63" s="57">
        <v>45</v>
      </c>
      <c r="L63" s="58">
        <v>20</v>
      </c>
    </row>
    <row r="64" spans="1:12">
      <c r="A64" s="38" t="s">
        <v>616</v>
      </c>
      <c r="B64" s="33" t="s">
        <v>736</v>
      </c>
      <c r="C64" s="33" t="s">
        <v>169</v>
      </c>
      <c r="D64" s="31" t="s">
        <v>170</v>
      </c>
      <c r="E64" s="31">
        <v>5550</v>
      </c>
      <c r="F64" s="32"/>
      <c r="G64" s="46">
        <f>Table5[[#This Row],[Listepris]]-(Table5[[#This Row],[Listepris]]*Forside!$B$25)</f>
        <v>5550</v>
      </c>
      <c r="H64" s="47">
        <f>Table5[[#This Row],[Listepris]]-(Table5[[#This Row],[Listepris]]*Forside!$B$26)</f>
        <v>5550</v>
      </c>
      <c r="I64" s="38" t="s">
        <v>570</v>
      </c>
      <c r="J64" s="58">
        <v>255</v>
      </c>
      <c r="K64" s="57">
        <v>45</v>
      </c>
      <c r="L64" s="58">
        <v>20</v>
      </c>
    </row>
    <row r="65" spans="1:12">
      <c r="A65" s="38" t="s">
        <v>617</v>
      </c>
      <c r="B65" s="33" t="s">
        <v>736</v>
      </c>
      <c r="C65" s="33" t="s">
        <v>173</v>
      </c>
      <c r="D65" s="31" t="s">
        <v>174</v>
      </c>
      <c r="E65" s="31">
        <v>5823</v>
      </c>
      <c r="F65" s="32"/>
      <c r="G65" s="46">
        <f>Table5[[#This Row],[Listepris]]-(Table5[[#This Row],[Listepris]]*Forside!$B$25)</f>
        <v>5823</v>
      </c>
      <c r="H65" s="47">
        <f>Table5[[#This Row],[Listepris]]-(Table5[[#This Row],[Listepris]]*Forside!$B$26)</f>
        <v>5823</v>
      </c>
      <c r="I65" s="38" t="s">
        <v>570</v>
      </c>
      <c r="J65" s="58">
        <v>275</v>
      </c>
      <c r="K65" s="57">
        <v>45</v>
      </c>
      <c r="L65" s="58">
        <v>20</v>
      </c>
    </row>
    <row r="66" spans="1:12">
      <c r="A66" s="38" t="s">
        <v>618</v>
      </c>
      <c r="B66" s="33" t="s">
        <v>736</v>
      </c>
      <c r="C66" s="33" t="s">
        <v>176</v>
      </c>
      <c r="D66" s="31" t="s">
        <v>172</v>
      </c>
      <c r="E66" s="31">
        <v>5852</v>
      </c>
      <c r="F66" s="32"/>
      <c r="G66" s="46">
        <f>Table5[[#This Row],[Listepris]]-(Table5[[#This Row],[Listepris]]*Forside!$B$25)</f>
        <v>5852</v>
      </c>
      <c r="H66" s="47">
        <f>Table5[[#This Row],[Listepris]]-(Table5[[#This Row],[Listepris]]*Forside!$B$26)</f>
        <v>5852</v>
      </c>
      <c r="I66" s="38" t="s">
        <v>570</v>
      </c>
      <c r="J66" s="58">
        <v>265</v>
      </c>
      <c r="K66" s="57">
        <v>45</v>
      </c>
      <c r="L66" s="58">
        <v>21</v>
      </c>
    </row>
    <row r="67" spans="1:12" ht="9" customHeight="1">
      <c r="A67" s="38"/>
      <c r="B67" s="33"/>
      <c r="C67" s="33"/>
      <c r="D67" s="31"/>
      <c r="E67" s="31"/>
      <c r="F67" s="32"/>
      <c r="G67" s="46"/>
      <c r="H67" s="47"/>
      <c r="I67" s="38"/>
      <c r="J67" s="33"/>
      <c r="K67" s="38"/>
      <c r="L67" s="33"/>
    </row>
    <row r="68" spans="1:12">
      <c r="A68" s="38" t="s">
        <v>619</v>
      </c>
      <c r="B68" s="33" t="s">
        <v>736</v>
      </c>
      <c r="C68" s="33" t="s">
        <v>589</v>
      </c>
      <c r="D68" s="31" t="s">
        <v>184</v>
      </c>
      <c r="E68" s="31">
        <v>5512</v>
      </c>
      <c r="F68" s="32"/>
      <c r="G68" s="46">
        <f>Table5[[#This Row],[Listepris]]-(Table5[[#This Row],[Listepris]]*Forside!$B$25)</f>
        <v>5512</v>
      </c>
      <c r="H68" s="47">
        <f>Table5[[#This Row],[Listepris]]-(Table5[[#This Row],[Listepris]]*Forside!$B$26)</f>
        <v>5512</v>
      </c>
      <c r="I68" s="38" t="s">
        <v>570</v>
      </c>
      <c r="J68" s="58">
        <v>285</v>
      </c>
      <c r="K68" s="57">
        <v>40</v>
      </c>
      <c r="L68" s="58">
        <v>19</v>
      </c>
    </row>
    <row r="69" spans="1:12">
      <c r="A69" s="38" t="s">
        <v>620</v>
      </c>
      <c r="B69" s="33" t="s">
        <v>736</v>
      </c>
      <c r="C69" s="33" t="s">
        <v>180</v>
      </c>
      <c r="D69" s="31" t="s">
        <v>107</v>
      </c>
      <c r="E69" s="31">
        <v>5878</v>
      </c>
      <c r="F69" s="32"/>
      <c r="G69" s="46">
        <f>Table5[[#This Row],[Listepris]]-(Table5[[#This Row],[Listepris]]*Forside!$B$25)</f>
        <v>5878</v>
      </c>
      <c r="H69" s="47">
        <f>Table5[[#This Row],[Listepris]]-(Table5[[#This Row],[Listepris]]*Forside!$B$26)</f>
        <v>5878</v>
      </c>
      <c r="I69" s="38" t="s">
        <v>570</v>
      </c>
      <c r="J69" s="58">
        <v>255</v>
      </c>
      <c r="K69" s="57">
        <v>40</v>
      </c>
      <c r="L69" s="58">
        <v>20</v>
      </c>
    </row>
    <row r="70" spans="1:12">
      <c r="A70" s="38" t="s">
        <v>621</v>
      </c>
      <c r="B70" s="33" t="s">
        <v>736</v>
      </c>
      <c r="C70" s="33" t="s">
        <v>101</v>
      </c>
      <c r="D70" s="31" t="s">
        <v>172</v>
      </c>
      <c r="E70" s="31">
        <v>5855</v>
      </c>
      <c r="F70" s="32"/>
      <c r="G70" s="46">
        <f>Table5[[#This Row],[Listepris]]-(Table5[[#This Row],[Listepris]]*Forside!$B$25)</f>
        <v>5855</v>
      </c>
      <c r="H70" s="47">
        <f>Table5[[#This Row],[Listepris]]-(Table5[[#This Row],[Listepris]]*Forside!$B$26)</f>
        <v>5855</v>
      </c>
      <c r="I70" s="38" t="s">
        <v>570</v>
      </c>
      <c r="J70" s="58">
        <v>285</v>
      </c>
      <c r="K70" s="57">
        <v>40</v>
      </c>
      <c r="L70" s="58">
        <v>20</v>
      </c>
    </row>
    <row r="71" spans="1:12" ht="9" customHeight="1">
      <c r="A71" s="38"/>
      <c r="B71" s="33"/>
      <c r="C71" s="33"/>
      <c r="D71" s="31"/>
      <c r="E71" s="31"/>
      <c r="F71" s="32"/>
      <c r="G71" s="46"/>
      <c r="H71" s="47"/>
      <c r="I71" s="38"/>
      <c r="J71" s="33"/>
      <c r="K71" s="38"/>
      <c r="L71" s="33"/>
    </row>
    <row r="72" spans="1:12">
      <c r="A72" s="38" t="s">
        <v>622</v>
      </c>
      <c r="B72" s="33" t="s">
        <v>736</v>
      </c>
      <c r="C72" s="33" t="s">
        <v>104</v>
      </c>
      <c r="D72" s="31" t="s">
        <v>91</v>
      </c>
      <c r="E72" s="31">
        <v>5294</v>
      </c>
      <c r="F72" s="32"/>
      <c r="G72" s="46">
        <f>Table5[[#This Row],[Listepris]]-(Table5[[#This Row],[Listepris]]*Forside!$B$25)</f>
        <v>5294</v>
      </c>
      <c r="H72" s="47">
        <f>Table5[[#This Row],[Listepris]]-(Table5[[#This Row],[Listepris]]*Forside!$B$26)</f>
        <v>5294</v>
      </c>
      <c r="I72" s="38" t="s">
        <v>570</v>
      </c>
      <c r="J72" s="58">
        <v>235</v>
      </c>
      <c r="K72" s="57">
        <v>35</v>
      </c>
      <c r="L72" s="58">
        <v>20</v>
      </c>
    </row>
    <row r="73" spans="1:12">
      <c r="A73" s="38" t="s">
        <v>623</v>
      </c>
      <c r="B73" s="33" t="s">
        <v>736</v>
      </c>
      <c r="C73" s="33" t="s">
        <v>192</v>
      </c>
      <c r="D73" s="31" t="s">
        <v>77</v>
      </c>
      <c r="E73" s="31">
        <v>6045</v>
      </c>
      <c r="F73" s="32"/>
      <c r="G73" s="46">
        <f>Table5[[#This Row],[Listepris]]-(Table5[[#This Row],[Listepris]]*Forside!$B$25)</f>
        <v>6045</v>
      </c>
      <c r="H73" s="47">
        <f>Table5[[#This Row],[Listepris]]-(Table5[[#This Row],[Listepris]]*Forside!$B$26)</f>
        <v>6045</v>
      </c>
      <c r="I73" s="38" t="s">
        <v>570</v>
      </c>
      <c r="J73" s="58">
        <v>255</v>
      </c>
      <c r="K73" s="57">
        <v>35</v>
      </c>
      <c r="L73" s="58">
        <v>21</v>
      </c>
    </row>
    <row r="74" spans="1:12">
      <c r="A74" s="38" t="s">
        <v>624</v>
      </c>
      <c r="B74" s="33" t="s">
        <v>736</v>
      </c>
      <c r="C74" s="33" t="s">
        <v>106</v>
      </c>
      <c r="D74" s="31" t="s">
        <v>107</v>
      </c>
      <c r="E74" s="31">
        <v>6141</v>
      </c>
      <c r="F74" s="32"/>
      <c r="G74" s="46">
        <f>Table5[[#This Row],[Listepris]]-(Table5[[#This Row],[Listepris]]*Forside!$B$25)</f>
        <v>6141</v>
      </c>
      <c r="H74" s="47">
        <f>Table5[[#This Row],[Listepris]]-(Table5[[#This Row],[Listepris]]*Forside!$B$26)</f>
        <v>6141</v>
      </c>
      <c r="I74" s="38" t="s">
        <v>570</v>
      </c>
      <c r="J74" s="58">
        <v>265</v>
      </c>
      <c r="K74" s="57">
        <v>35</v>
      </c>
      <c r="L74" s="58">
        <v>21</v>
      </c>
    </row>
    <row r="75" spans="1:12" ht="15.75" customHeight="1">
      <c r="A75" s="38" t="s">
        <v>625</v>
      </c>
      <c r="B75" s="33" t="s">
        <v>736</v>
      </c>
      <c r="C75" s="33" t="s">
        <v>193</v>
      </c>
      <c r="D75" s="31" t="s">
        <v>80</v>
      </c>
      <c r="E75" s="31">
        <v>6236</v>
      </c>
      <c r="F75" s="32"/>
      <c r="G75" s="46">
        <f>Table5[[#This Row],[Listepris]]-(Table5[[#This Row],[Listepris]]*Forside!$B$25)</f>
        <v>6236</v>
      </c>
      <c r="H75" s="47">
        <f>Table5[[#This Row],[Listepris]]-(Table5[[#This Row],[Listepris]]*Forside!$B$26)</f>
        <v>6236</v>
      </c>
      <c r="I75" s="38" t="s">
        <v>570</v>
      </c>
      <c r="J75" s="58">
        <v>275</v>
      </c>
      <c r="K75" s="57">
        <v>35</v>
      </c>
      <c r="L75" s="58">
        <v>21</v>
      </c>
    </row>
    <row r="76" spans="1:12" ht="9" customHeight="1">
      <c r="A76" s="38"/>
      <c r="B76" s="33"/>
      <c r="C76" s="33"/>
      <c r="D76" s="31"/>
      <c r="E76" s="31"/>
      <c r="F76" s="32"/>
      <c r="G76" s="46"/>
      <c r="H76" s="47"/>
      <c r="I76" s="38"/>
      <c r="J76" s="33"/>
      <c r="K76" s="38"/>
      <c r="L76" s="33"/>
    </row>
    <row r="77" spans="1:12">
      <c r="A77" s="38" t="s">
        <v>626</v>
      </c>
      <c r="B77" s="33" t="s">
        <v>736</v>
      </c>
      <c r="C77" s="33" t="s">
        <v>603</v>
      </c>
      <c r="D77" s="31" t="s">
        <v>85</v>
      </c>
      <c r="E77" s="31">
        <v>6395</v>
      </c>
      <c r="F77" s="32"/>
      <c r="G77" s="46">
        <f>Table5[[#This Row],[Listepris]]-(Table5[[#This Row],[Listepris]]*Forside!$B$25)</f>
        <v>6395</v>
      </c>
      <c r="H77" s="47">
        <f>Table5[[#This Row],[Listepris]]-(Table5[[#This Row],[Listepris]]*Forside!$B$26)</f>
        <v>6395</v>
      </c>
      <c r="I77" s="38" t="s">
        <v>570</v>
      </c>
      <c r="J77" s="58">
        <v>295</v>
      </c>
      <c r="K77" s="57">
        <v>30</v>
      </c>
      <c r="L77" s="58">
        <v>21</v>
      </c>
    </row>
    <row r="78" spans="1:12">
      <c r="A78" s="38"/>
      <c r="B78" s="33"/>
      <c r="C78" s="33"/>
      <c r="D78" s="31"/>
      <c r="E78" s="31"/>
      <c r="F78" s="59"/>
      <c r="G78" s="46"/>
      <c r="H78" s="47"/>
      <c r="I78" s="38"/>
      <c r="J78" s="33"/>
      <c r="K78" s="38"/>
      <c r="L78" s="33"/>
    </row>
    <row r="79" spans="1:1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13"/>
      <c r="L79" s="13"/>
    </row>
  </sheetData>
  <sheetProtection sort="0" autoFilter="0"/>
  <mergeCells count="5">
    <mergeCell ref="C2:F2"/>
    <mergeCell ref="C3:F3"/>
    <mergeCell ref="C4:F4"/>
    <mergeCell ref="C5:F5"/>
    <mergeCell ref="C6:F6"/>
  </mergeCells>
  <printOptions gridLines="1"/>
  <pageMargins left="0.23622047244094488" right="0.23622047244094488" top="0.23622047244094488" bottom="0.23622047244094488" header="0.31496062992125984" footer="0.31496062992125984"/>
  <pageSetup paperSize="9" scale="80" fitToHeight="0" orientation="portrait" horizontalDpi="300" verticalDpi="3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4784-FD92-4B77-B3A5-CAA7BDD75091}">
  <sheetPr>
    <pageSetUpPr fitToPage="1"/>
  </sheetPr>
  <dimension ref="A1:M54"/>
  <sheetViews>
    <sheetView zoomScaleNormal="100" workbookViewId="0">
      <pane ySplit="10" topLeftCell="A11" activePane="bottomLeft" state="frozen"/>
      <selection pane="bottomLeft" activeCell="N1" sqref="N1:O1048576"/>
    </sheetView>
  </sheetViews>
  <sheetFormatPr defaultColWidth="9.140625" defaultRowHeight="15"/>
  <cols>
    <col min="1" max="1" width="14.5703125" bestFit="1" customWidth="1"/>
    <col min="2" max="2" width="29.42578125" bestFit="1" customWidth="1"/>
    <col min="3" max="3" width="17.42578125" customWidth="1"/>
    <col min="4" max="4" width="18.7109375" customWidth="1"/>
    <col min="5" max="5" width="12.28515625" bestFit="1" customWidth="1"/>
    <col min="6" max="6" width="12.140625" bestFit="1" customWidth="1"/>
    <col min="7" max="7" width="12.85546875" style="40" bestFit="1" customWidth="1"/>
    <col min="8" max="8" width="16.5703125" style="40" bestFit="1" customWidth="1"/>
    <col min="9" max="9" width="12.7109375" bestFit="1" customWidth="1"/>
    <col min="10" max="10" width="9.85546875" style="50" bestFit="1" customWidth="1"/>
    <col min="11" max="11" width="9.5703125" style="50" bestFit="1" customWidth="1"/>
    <col min="12" max="12" width="13.5703125" style="50" bestFit="1" customWidth="1"/>
  </cols>
  <sheetData>
    <row r="1" spans="1:13" s="2" customFormat="1" ht="30" customHeight="1" thickBot="1">
      <c r="A1" s="3"/>
      <c r="B1" s="3"/>
      <c r="C1" s="24" t="s">
        <v>24</v>
      </c>
      <c r="D1" s="3"/>
      <c r="E1" s="3"/>
      <c r="F1" s="3"/>
      <c r="G1"/>
      <c r="H1"/>
      <c r="I1"/>
      <c r="J1" s="50"/>
      <c r="K1" s="50"/>
      <c r="L1" s="50"/>
      <c r="M1"/>
    </row>
    <row r="2" spans="1:13" s="2" customFormat="1">
      <c r="A2" s="14" t="s">
        <v>21</v>
      </c>
      <c r="B2" s="15"/>
      <c r="C2" s="71">
        <f>(Forside!B10)</f>
        <v>0</v>
      </c>
      <c r="D2" s="72"/>
      <c r="E2" s="72"/>
      <c r="F2" s="73"/>
      <c r="G2"/>
      <c r="H2"/>
      <c r="I2"/>
      <c r="J2" s="50"/>
      <c r="K2" s="50"/>
      <c r="L2" s="50"/>
      <c r="M2"/>
    </row>
    <row r="3" spans="1:13" s="2" customFormat="1">
      <c r="A3" s="16" t="s">
        <v>22</v>
      </c>
      <c r="B3" s="17"/>
      <c r="C3" s="74">
        <f>(Forside!B14)</f>
        <v>0</v>
      </c>
      <c r="D3" s="75"/>
      <c r="E3" s="75"/>
      <c r="F3" s="76"/>
      <c r="G3"/>
      <c r="H3"/>
      <c r="I3"/>
      <c r="J3" s="50"/>
      <c r="K3" s="50"/>
      <c r="L3" s="50"/>
      <c r="M3"/>
    </row>
    <row r="4" spans="1:13" s="2" customFormat="1">
      <c r="A4" s="16" t="s">
        <v>1</v>
      </c>
      <c r="B4" s="17"/>
      <c r="C4" s="77">
        <f>(Forside!B16)</f>
        <v>0</v>
      </c>
      <c r="D4" s="77"/>
      <c r="E4" s="77"/>
      <c r="F4" s="74"/>
      <c r="G4" s="41"/>
      <c r="H4" s="40"/>
      <c r="I4"/>
      <c r="J4" s="50"/>
      <c r="K4" s="50"/>
      <c r="L4" s="50"/>
    </row>
    <row r="5" spans="1:13" s="2" customFormat="1">
      <c r="A5" s="16" t="s">
        <v>23</v>
      </c>
      <c r="B5" s="17"/>
      <c r="C5" s="78">
        <f>(Forside!B20)</f>
        <v>0</v>
      </c>
      <c r="D5" s="78"/>
      <c r="E5" s="78"/>
      <c r="F5" s="79"/>
      <c r="G5" s="42"/>
      <c r="H5" s="40"/>
      <c r="I5"/>
      <c r="J5" s="50"/>
      <c r="K5" s="50"/>
      <c r="L5" s="50"/>
    </row>
    <row r="6" spans="1:13" s="2" customFormat="1" ht="15.75" thickBot="1">
      <c r="A6" s="18" t="s">
        <v>11</v>
      </c>
      <c r="B6" s="19"/>
      <c r="C6" s="68">
        <f>(Forside!B23)</f>
        <v>0</v>
      </c>
      <c r="D6" s="69"/>
      <c r="E6" s="69"/>
      <c r="F6" s="70"/>
      <c r="G6" s="40"/>
      <c r="H6" s="40"/>
      <c r="I6"/>
      <c r="J6" s="50"/>
      <c r="K6" s="50"/>
      <c r="L6" s="50"/>
    </row>
    <row r="7" spans="1:13" s="2" customFormat="1">
      <c r="G7" s="43"/>
      <c r="H7" s="40"/>
      <c r="I7"/>
      <c r="J7" s="50"/>
      <c r="K7" s="50"/>
      <c r="L7" s="50"/>
    </row>
    <row r="8" spans="1:13">
      <c r="G8"/>
      <c r="H8"/>
    </row>
    <row r="9" spans="1:13" s="2" customFormat="1">
      <c r="A9" s="13"/>
      <c r="B9" s="13"/>
      <c r="C9" s="13"/>
      <c r="D9" s="13"/>
      <c r="E9" s="13"/>
      <c r="F9" s="13"/>
      <c r="G9" s="44"/>
      <c r="H9" s="44"/>
      <c r="I9" s="13"/>
      <c r="J9" s="53"/>
      <c r="K9" s="53"/>
      <c r="L9" s="53"/>
    </row>
    <row r="10" spans="1:13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54" t="s">
        <v>29</v>
      </c>
      <c r="K10" s="54" t="s">
        <v>4</v>
      </c>
      <c r="L10" s="54" t="s">
        <v>30</v>
      </c>
    </row>
    <row r="11" spans="1:13">
      <c r="A11" s="38"/>
      <c r="B11" s="38"/>
      <c r="C11" s="33"/>
      <c r="D11" s="31"/>
      <c r="E11" s="31"/>
      <c r="F11" s="32"/>
      <c r="G11" s="46"/>
      <c r="H11" s="47"/>
      <c r="I11" s="52"/>
      <c r="J11" s="55"/>
      <c r="K11" s="56"/>
      <c r="L11" s="57"/>
    </row>
    <row r="12" spans="1:13">
      <c r="A12" s="38" t="s">
        <v>740</v>
      </c>
      <c r="B12" s="38" t="s">
        <v>741</v>
      </c>
      <c r="C12" s="33" t="s">
        <v>36</v>
      </c>
      <c r="D12" s="31" t="s">
        <v>91</v>
      </c>
      <c r="E12" s="31">
        <v>1254</v>
      </c>
      <c r="F12" s="32"/>
      <c r="G12" s="46">
        <f>Table147[[#This Row],[Listepris]]-(Table147[[#This Row],[Listepris]]*Forside!$B$25)</f>
        <v>1254</v>
      </c>
      <c r="H12" s="47">
        <f>Table147[[#This Row],[Listepris]]-(Table147[[#This Row],[Listepris]]*Forside!$B$26)</f>
        <v>1254</v>
      </c>
      <c r="I12" s="60" t="s">
        <v>570</v>
      </c>
      <c r="J12" s="55">
        <v>185</v>
      </c>
      <c r="K12" s="56">
        <v>65</v>
      </c>
      <c r="L12" s="57">
        <v>15</v>
      </c>
    </row>
    <row r="13" spans="1:13">
      <c r="A13" s="38" t="s">
        <v>742</v>
      </c>
      <c r="B13" s="38" t="s">
        <v>741</v>
      </c>
      <c r="C13" s="33" t="s">
        <v>38</v>
      </c>
      <c r="D13" s="31" t="s">
        <v>75</v>
      </c>
      <c r="E13" s="31">
        <v>1395</v>
      </c>
      <c r="F13" s="32"/>
      <c r="G13" s="46">
        <f>Table147[[#This Row],[Listepris]]-(Table147[[#This Row],[Listepris]]*Forside!$B$25)</f>
        <v>1395</v>
      </c>
      <c r="H13" s="47">
        <f>Table147[[#This Row],[Listepris]]-(Table147[[#This Row],[Listepris]]*Forside!$B$26)</f>
        <v>1395</v>
      </c>
      <c r="I13" s="60" t="s">
        <v>570</v>
      </c>
      <c r="J13" s="55">
        <v>195</v>
      </c>
      <c r="K13" s="56">
        <v>65</v>
      </c>
      <c r="L13" s="57">
        <v>15</v>
      </c>
    </row>
    <row r="14" spans="1:13" ht="9" customHeight="1">
      <c r="A14" s="38"/>
      <c r="B14" s="33"/>
      <c r="C14" s="33"/>
      <c r="D14" s="31"/>
      <c r="E14" s="31"/>
      <c r="F14" s="32"/>
      <c r="G14" s="46"/>
      <c r="H14" s="47"/>
      <c r="I14" s="61"/>
      <c r="J14" s="33"/>
      <c r="K14" s="38"/>
      <c r="L14" s="33"/>
    </row>
    <row r="15" spans="1:13">
      <c r="A15" s="38" t="s">
        <v>743</v>
      </c>
      <c r="B15" s="38" t="s">
        <v>744</v>
      </c>
      <c r="C15" s="33" t="s">
        <v>43</v>
      </c>
      <c r="D15" s="31" t="s">
        <v>110</v>
      </c>
      <c r="E15" s="31">
        <v>1229</v>
      </c>
      <c r="F15" s="32"/>
      <c r="G15" s="46">
        <f>Table147[[#This Row],[Listepris]]-(Table147[[#This Row],[Listepris]]*Forside!$B$25)</f>
        <v>1229</v>
      </c>
      <c r="H15" s="47">
        <f>Table147[[#This Row],[Listepris]]-(Table147[[#This Row],[Listepris]]*Forside!$B$26)</f>
        <v>1229</v>
      </c>
      <c r="I15" s="60" t="s">
        <v>570</v>
      </c>
      <c r="J15" s="55">
        <v>185</v>
      </c>
      <c r="K15" s="56">
        <v>60</v>
      </c>
      <c r="L15" s="57">
        <v>15</v>
      </c>
    </row>
    <row r="16" spans="1:13">
      <c r="A16" s="38" t="s">
        <v>745</v>
      </c>
      <c r="B16" s="38" t="s">
        <v>744</v>
      </c>
      <c r="C16" s="33" t="s">
        <v>47</v>
      </c>
      <c r="D16" s="31" t="s">
        <v>82</v>
      </c>
      <c r="E16" s="31">
        <v>1804</v>
      </c>
      <c r="F16" s="32"/>
      <c r="G16" s="46">
        <f>Table147[[#This Row],[Listepris]]-(Table147[[#This Row],[Listepris]]*Forside!$B$25)</f>
        <v>1804</v>
      </c>
      <c r="H16" s="47">
        <f>Table147[[#This Row],[Listepris]]-(Table147[[#This Row],[Listepris]]*Forside!$B$26)</f>
        <v>1804</v>
      </c>
      <c r="I16" s="60" t="s">
        <v>570</v>
      </c>
      <c r="J16" s="55">
        <v>205</v>
      </c>
      <c r="K16" s="56">
        <v>60</v>
      </c>
      <c r="L16" s="57">
        <v>16</v>
      </c>
    </row>
    <row r="17" spans="1:12">
      <c r="A17" s="38" t="s">
        <v>746</v>
      </c>
      <c r="B17" s="38" t="s">
        <v>744</v>
      </c>
      <c r="C17" s="33" t="s">
        <v>48</v>
      </c>
      <c r="D17" s="31" t="s">
        <v>73</v>
      </c>
      <c r="E17" s="31">
        <v>2175</v>
      </c>
      <c r="F17" s="32"/>
      <c r="G17" s="46">
        <f>Table147[[#This Row],[Listepris]]-(Table147[[#This Row],[Listepris]]*Forside!$B$25)</f>
        <v>2175</v>
      </c>
      <c r="H17" s="47">
        <f>Table147[[#This Row],[Listepris]]-(Table147[[#This Row],[Listepris]]*Forside!$B$26)</f>
        <v>2175</v>
      </c>
      <c r="I17" s="60" t="s">
        <v>570</v>
      </c>
      <c r="J17" s="55">
        <v>215</v>
      </c>
      <c r="K17" s="56">
        <v>60</v>
      </c>
      <c r="L17" s="57">
        <v>16</v>
      </c>
    </row>
    <row r="18" spans="1:12">
      <c r="A18" s="38" t="s">
        <v>747</v>
      </c>
      <c r="B18" s="38" t="s">
        <v>744</v>
      </c>
      <c r="C18" s="33" t="s">
        <v>49</v>
      </c>
      <c r="D18" s="31" t="s">
        <v>85</v>
      </c>
      <c r="E18" s="31">
        <v>2223</v>
      </c>
      <c r="F18" s="32"/>
      <c r="G18" s="46">
        <f>Table147[[#This Row],[Listepris]]-(Table147[[#This Row],[Listepris]]*Forside!$B$25)</f>
        <v>2223</v>
      </c>
      <c r="H18" s="47">
        <f>Table147[[#This Row],[Listepris]]-(Table147[[#This Row],[Listepris]]*Forside!$B$26)</f>
        <v>2223</v>
      </c>
      <c r="I18" s="60" t="s">
        <v>570</v>
      </c>
      <c r="J18" s="55">
        <v>225</v>
      </c>
      <c r="K18" s="56">
        <v>60</v>
      </c>
      <c r="L18" s="57">
        <v>16</v>
      </c>
    </row>
    <row r="19" spans="1:12" ht="9" customHeight="1">
      <c r="A19" s="38"/>
      <c r="B19" s="33"/>
      <c r="C19" s="33"/>
      <c r="D19" s="31"/>
      <c r="E19" s="31"/>
      <c r="F19" s="32"/>
      <c r="G19" s="46"/>
      <c r="H19" s="47"/>
      <c r="I19" s="61"/>
      <c r="J19" s="33"/>
      <c r="K19" s="38"/>
      <c r="L19" s="33"/>
    </row>
    <row r="20" spans="1:12">
      <c r="A20" s="38" t="s">
        <v>748</v>
      </c>
      <c r="B20" s="38" t="s">
        <v>744</v>
      </c>
      <c r="C20" s="33" t="s">
        <v>51</v>
      </c>
      <c r="D20" s="31" t="s">
        <v>69</v>
      </c>
      <c r="E20" s="31">
        <v>1834</v>
      </c>
      <c r="F20" s="32"/>
      <c r="G20" s="46">
        <f>Table147[[#This Row],[Listepris]]-(Table147[[#This Row],[Listepris]]*Forside!$B$25)</f>
        <v>1834</v>
      </c>
      <c r="H20" s="47">
        <f>Table147[[#This Row],[Listepris]]-(Table147[[#This Row],[Listepris]]*Forside!$B$26)</f>
        <v>1834</v>
      </c>
      <c r="I20" s="60" t="s">
        <v>570</v>
      </c>
      <c r="J20" s="55">
        <v>205</v>
      </c>
      <c r="K20" s="56">
        <v>55</v>
      </c>
      <c r="L20" s="57">
        <v>16</v>
      </c>
    </row>
    <row r="21" spans="1:12">
      <c r="A21" s="38" t="s">
        <v>749</v>
      </c>
      <c r="B21" s="38" t="s">
        <v>744</v>
      </c>
      <c r="C21" s="33" t="s">
        <v>52</v>
      </c>
      <c r="D21" s="31" t="s">
        <v>71</v>
      </c>
      <c r="E21" s="31">
        <v>2079</v>
      </c>
      <c r="F21" s="32"/>
      <c r="G21" s="46">
        <f>Table147[[#This Row],[Listepris]]-(Table147[[#This Row],[Listepris]]*Forside!$B$25)</f>
        <v>2079</v>
      </c>
      <c r="H21" s="47">
        <f>Table147[[#This Row],[Listepris]]-(Table147[[#This Row],[Listepris]]*Forside!$B$26)</f>
        <v>2079</v>
      </c>
      <c r="I21" s="60" t="s">
        <v>570</v>
      </c>
      <c r="J21" s="55">
        <v>215</v>
      </c>
      <c r="K21" s="56">
        <v>55</v>
      </c>
      <c r="L21" s="57">
        <v>16</v>
      </c>
    </row>
    <row r="22" spans="1:12">
      <c r="A22" s="38" t="s">
        <v>750</v>
      </c>
      <c r="B22" s="38" t="s">
        <v>744</v>
      </c>
      <c r="C22" s="33" t="s">
        <v>55</v>
      </c>
      <c r="D22" s="31" t="s">
        <v>77</v>
      </c>
      <c r="E22" s="31">
        <v>2378</v>
      </c>
      <c r="F22" s="32"/>
      <c r="G22" s="46">
        <f>Table147[[#This Row],[Listepris]]-(Table147[[#This Row],[Listepris]]*Forside!$B$25)</f>
        <v>2378</v>
      </c>
      <c r="H22" s="47">
        <f>Table147[[#This Row],[Listepris]]-(Table147[[#This Row],[Listepris]]*Forside!$B$26)</f>
        <v>2378</v>
      </c>
      <c r="I22" s="60" t="s">
        <v>570</v>
      </c>
      <c r="J22" s="55">
        <v>215</v>
      </c>
      <c r="K22" s="56">
        <v>55</v>
      </c>
      <c r="L22" s="57">
        <v>17</v>
      </c>
    </row>
    <row r="23" spans="1:12">
      <c r="A23" s="38" t="s">
        <v>751</v>
      </c>
      <c r="B23" s="38" t="s">
        <v>744</v>
      </c>
      <c r="C23" s="33" t="s">
        <v>56</v>
      </c>
      <c r="D23" s="31" t="s">
        <v>107</v>
      </c>
      <c r="E23" s="31">
        <v>2526</v>
      </c>
      <c r="F23" s="32"/>
      <c r="G23" s="46">
        <f>Table147[[#This Row],[Listepris]]-(Table147[[#This Row],[Listepris]]*Forside!$B$25)</f>
        <v>2526</v>
      </c>
      <c r="H23" s="47">
        <f>Table147[[#This Row],[Listepris]]-(Table147[[#This Row],[Listepris]]*Forside!$B$26)</f>
        <v>2526</v>
      </c>
      <c r="I23" s="60" t="s">
        <v>570</v>
      </c>
      <c r="J23" s="55">
        <v>225</v>
      </c>
      <c r="K23" s="56">
        <v>55</v>
      </c>
      <c r="L23" s="57">
        <v>17</v>
      </c>
    </row>
    <row r="24" spans="1:12" ht="9" customHeight="1">
      <c r="A24" s="38"/>
      <c r="B24" s="33"/>
      <c r="C24" s="33"/>
      <c r="D24" s="31"/>
      <c r="E24" s="31"/>
      <c r="F24" s="32"/>
      <c r="G24" s="46"/>
      <c r="H24" s="47"/>
      <c r="I24" s="61"/>
      <c r="J24" s="33"/>
      <c r="K24" s="38"/>
      <c r="L24" s="33"/>
    </row>
    <row r="25" spans="1:12">
      <c r="A25" s="38" t="s">
        <v>752</v>
      </c>
      <c r="B25" s="38" t="s">
        <v>744</v>
      </c>
      <c r="C25" s="33" t="s">
        <v>59</v>
      </c>
      <c r="D25" s="31" t="s">
        <v>96</v>
      </c>
      <c r="E25" s="31">
        <v>2301</v>
      </c>
      <c r="F25" s="32"/>
      <c r="G25" s="46">
        <f>Table147[[#This Row],[Listepris]]-(Table147[[#This Row],[Listepris]]*Forside!$B$25)</f>
        <v>2301</v>
      </c>
      <c r="H25" s="47">
        <f>Table147[[#This Row],[Listepris]]-(Table147[[#This Row],[Listepris]]*Forside!$B$26)</f>
        <v>2301</v>
      </c>
      <c r="I25" s="60" t="s">
        <v>570</v>
      </c>
      <c r="J25" s="55">
        <v>205</v>
      </c>
      <c r="K25" s="56">
        <v>50</v>
      </c>
      <c r="L25" s="57">
        <v>17</v>
      </c>
    </row>
    <row r="26" spans="1:12">
      <c r="A26" s="38" t="s">
        <v>753</v>
      </c>
      <c r="B26" s="38" t="s">
        <v>744</v>
      </c>
      <c r="C26" s="33" t="s">
        <v>60</v>
      </c>
      <c r="D26" s="31" t="s">
        <v>75</v>
      </c>
      <c r="E26" s="31">
        <v>2462</v>
      </c>
      <c r="F26" s="32"/>
      <c r="G26" s="46">
        <f>Table147[[#This Row],[Listepris]]-(Table147[[#This Row],[Listepris]]*Forside!$B$25)</f>
        <v>2462</v>
      </c>
      <c r="H26" s="47">
        <f>Table147[[#This Row],[Listepris]]-(Table147[[#This Row],[Listepris]]*Forside!$B$26)</f>
        <v>2462</v>
      </c>
      <c r="I26" s="60" t="s">
        <v>570</v>
      </c>
      <c r="J26" s="55">
        <v>215</v>
      </c>
      <c r="K26" s="56">
        <v>50</v>
      </c>
      <c r="L26" s="57">
        <v>17</v>
      </c>
    </row>
    <row r="27" spans="1:12">
      <c r="A27" s="38" t="s">
        <v>754</v>
      </c>
      <c r="B27" s="38" t="s">
        <v>744</v>
      </c>
      <c r="C27" s="33" t="s">
        <v>61</v>
      </c>
      <c r="D27" s="31" t="s">
        <v>77</v>
      </c>
      <c r="E27" s="31">
        <v>2547</v>
      </c>
      <c r="F27" s="32"/>
      <c r="G27" s="46">
        <f>Table147[[#This Row],[Listepris]]-(Table147[[#This Row],[Listepris]]*Forside!$B$25)</f>
        <v>2547</v>
      </c>
      <c r="H27" s="47">
        <f>Table147[[#This Row],[Listepris]]-(Table147[[#This Row],[Listepris]]*Forside!$B$26)</f>
        <v>2547</v>
      </c>
      <c r="I27" s="60" t="s">
        <v>570</v>
      </c>
      <c r="J27" s="55">
        <v>225</v>
      </c>
      <c r="K27" s="56">
        <v>50</v>
      </c>
      <c r="L27" s="57">
        <v>17</v>
      </c>
    </row>
    <row r="28" spans="1:12" ht="9" customHeight="1">
      <c r="A28" s="38"/>
      <c r="B28" s="33"/>
      <c r="C28" s="33"/>
      <c r="D28" s="31"/>
      <c r="E28" s="31"/>
      <c r="F28" s="32"/>
      <c r="G28" s="46"/>
      <c r="H28" s="47"/>
      <c r="I28" s="61"/>
      <c r="J28" s="33"/>
      <c r="K28" s="38"/>
      <c r="L28" s="33"/>
    </row>
    <row r="29" spans="1:12">
      <c r="A29" s="38" t="s">
        <v>755</v>
      </c>
      <c r="B29" s="38" t="s">
        <v>744</v>
      </c>
      <c r="C29" s="33" t="s">
        <v>68</v>
      </c>
      <c r="D29" s="31" t="s">
        <v>69</v>
      </c>
      <c r="E29" s="31">
        <v>2427</v>
      </c>
      <c r="F29" s="32"/>
      <c r="G29" s="46">
        <f>Table147[[#This Row],[Listepris]]-(Table147[[#This Row],[Listepris]]*Forside!$B$25)</f>
        <v>2427</v>
      </c>
      <c r="H29" s="47">
        <f>Table147[[#This Row],[Listepris]]-(Table147[[#This Row],[Listepris]]*Forside!$B$26)</f>
        <v>2427</v>
      </c>
      <c r="I29" s="60" t="s">
        <v>570</v>
      </c>
      <c r="J29" s="55">
        <v>225</v>
      </c>
      <c r="K29" s="56">
        <v>45</v>
      </c>
      <c r="L29" s="57">
        <v>17</v>
      </c>
    </row>
    <row r="30" spans="1:12">
      <c r="A30" s="38"/>
      <c r="B30" s="38"/>
      <c r="C30" s="33"/>
      <c r="D30" s="31"/>
      <c r="E30" s="31"/>
      <c r="F30" s="32"/>
      <c r="G30" s="46"/>
      <c r="H30" s="47"/>
      <c r="I30" s="60"/>
      <c r="J30" s="55"/>
      <c r="K30" s="56"/>
      <c r="L30" s="57"/>
    </row>
    <row r="31" spans="1:12">
      <c r="A31" s="38"/>
      <c r="B31" s="38"/>
      <c r="C31" s="33"/>
      <c r="D31" s="31"/>
      <c r="E31" s="31"/>
      <c r="F31" s="32"/>
      <c r="G31" s="46"/>
      <c r="H31" s="47"/>
      <c r="I31" s="60"/>
      <c r="J31" s="55"/>
      <c r="K31" s="56"/>
      <c r="L31" s="57"/>
    </row>
    <row r="32" spans="1:12">
      <c r="A32" s="38" t="s">
        <v>756</v>
      </c>
      <c r="B32" s="38" t="s">
        <v>757</v>
      </c>
      <c r="C32" s="33" t="s">
        <v>121</v>
      </c>
      <c r="D32" s="31" t="s">
        <v>195</v>
      </c>
      <c r="E32" s="31">
        <v>1880</v>
      </c>
      <c r="F32" s="32"/>
      <c r="G32" s="46">
        <f>Table147[[#This Row],[Listepris]]-(Table147[[#This Row],[Listepris]]*Forside!$B$25)</f>
        <v>1880</v>
      </c>
      <c r="H32" s="47">
        <f>Table147[[#This Row],[Listepris]]-(Table147[[#This Row],[Listepris]]*Forside!$B$26)</f>
        <v>1880</v>
      </c>
      <c r="I32" s="60" t="s">
        <v>570</v>
      </c>
      <c r="J32" s="55">
        <v>215</v>
      </c>
      <c r="K32" s="56">
        <v>70</v>
      </c>
      <c r="L32" s="57">
        <v>16</v>
      </c>
    </row>
    <row r="33" spans="1:12">
      <c r="A33" s="38" t="s">
        <v>758</v>
      </c>
      <c r="B33" s="38" t="s">
        <v>757</v>
      </c>
      <c r="C33" s="33" t="s">
        <v>125</v>
      </c>
      <c r="D33" s="31" t="s">
        <v>198</v>
      </c>
      <c r="E33" s="31">
        <v>2733</v>
      </c>
      <c r="F33" s="32"/>
      <c r="G33" s="46">
        <f>Table147[[#This Row],[Listepris]]-(Table147[[#This Row],[Listepris]]*Forside!$B$25)</f>
        <v>2733</v>
      </c>
      <c r="H33" s="47">
        <f>Table147[[#This Row],[Listepris]]-(Table147[[#This Row],[Listepris]]*Forside!$B$26)</f>
        <v>2733</v>
      </c>
      <c r="I33" s="60" t="s">
        <v>570</v>
      </c>
      <c r="J33" s="55">
        <v>265</v>
      </c>
      <c r="K33" s="56">
        <v>70</v>
      </c>
      <c r="L33" s="57">
        <v>17</v>
      </c>
    </row>
    <row r="34" spans="1:12" ht="9" customHeight="1">
      <c r="A34" s="38"/>
      <c r="B34" s="33"/>
      <c r="C34" s="33"/>
      <c r="D34" s="31"/>
      <c r="E34" s="31"/>
      <c r="F34" s="32"/>
      <c r="G34" s="46"/>
      <c r="H34" s="47"/>
      <c r="I34" s="61"/>
      <c r="J34" s="33"/>
      <c r="K34" s="38"/>
      <c r="L34" s="33"/>
    </row>
    <row r="35" spans="1:12">
      <c r="A35" s="38" t="s">
        <v>759</v>
      </c>
      <c r="B35" s="38" t="s">
        <v>757</v>
      </c>
      <c r="C35" s="33" t="s">
        <v>127</v>
      </c>
      <c r="D35" s="31" t="s">
        <v>85</v>
      </c>
      <c r="E35" s="31">
        <v>1786</v>
      </c>
      <c r="F35" s="32"/>
      <c r="G35" s="46">
        <f>Table147[[#This Row],[Listepris]]-(Table147[[#This Row],[Listepris]]*Forside!$B$25)</f>
        <v>1786</v>
      </c>
      <c r="H35" s="47">
        <f>Table147[[#This Row],[Listepris]]-(Table147[[#This Row],[Listepris]]*Forside!$B$26)</f>
        <v>1786</v>
      </c>
      <c r="I35" s="60" t="s">
        <v>570</v>
      </c>
      <c r="J35" s="55">
        <v>215</v>
      </c>
      <c r="K35" s="56">
        <v>65</v>
      </c>
      <c r="L35" s="57">
        <v>16</v>
      </c>
    </row>
    <row r="36" spans="1:12">
      <c r="A36" s="38" t="s">
        <v>760</v>
      </c>
      <c r="B36" s="38" t="s">
        <v>757</v>
      </c>
      <c r="C36" s="33" t="s">
        <v>129</v>
      </c>
      <c r="D36" s="31" t="s">
        <v>647</v>
      </c>
      <c r="E36" s="31">
        <v>2703</v>
      </c>
      <c r="F36" s="32"/>
      <c r="G36" s="46">
        <f>Table147[[#This Row],[Listepris]]-(Table147[[#This Row],[Listepris]]*Forside!$B$25)</f>
        <v>2703</v>
      </c>
      <c r="H36" s="47">
        <f>Table147[[#This Row],[Listepris]]-(Table147[[#This Row],[Listepris]]*Forside!$B$26)</f>
        <v>2703</v>
      </c>
      <c r="I36" s="60" t="s">
        <v>570</v>
      </c>
      <c r="J36" s="55">
        <v>225</v>
      </c>
      <c r="K36" s="56">
        <v>65</v>
      </c>
      <c r="L36" s="57">
        <v>17</v>
      </c>
    </row>
    <row r="37" spans="1:12">
      <c r="A37" s="38" t="s">
        <v>761</v>
      </c>
      <c r="B37" s="38" t="s">
        <v>757</v>
      </c>
      <c r="C37" s="33" t="s">
        <v>130</v>
      </c>
      <c r="D37" s="31" t="s">
        <v>172</v>
      </c>
      <c r="E37" s="31">
        <v>2723</v>
      </c>
      <c r="F37" s="32"/>
      <c r="G37" s="46">
        <f>Table147[[#This Row],[Listepris]]-(Table147[[#This Row],[Listepris]]*Forside!$B$25)</f>
        <v>2723</v>
      </c>
      <c r="H37" s="47">
        <f>Table147[[#This Row],[Listepris]]-(Table147[[#This Row],[Listepris]]*Forside!$B$26)</f>
        <v>2723</v>
      </c>
      <c r="I37" s="60" t="s">
        <v>570</v>
      </c>
      <c r="J37" s="55">
        <v>235</v>
      </c>
      <c r="K37" s="56">
        <v>65</v>
      </c>
      <c r="L37" s="57">
        <v>17</v>
      </c>
    </row>
    <row r="38" spans="1:12">
      <c r="A38" s="38" t="s">
        <v>762</v>
      </c>
      <c r="B38" s="38" t="s">
        <v>757</v>
      </c>
      <c r="C38" s="33" t="s">
        <v>131</v>
      </c>
      <c r="D38" s="31" t="s">
        <v>188</v>
      </c>
      <c r="E38" s="31">
        <v>2947</v>
      </c>
      <c r="F38" s="32"/>
      <c r="G38" s="46">
        <f>Table147[[#This Row],[Listepris]]-(Table147[[#This Row],[Listepris]]*Forside!$B$25)</f>
        <v>2947</v>
      </c>
      <c r="H38" s="47">
        <f>Table147[[#This Row],[Listepris]]-(Table147[[#This Row],[Listepris]]*Forside!$B$26)</f>
        <v>2947</v>
      </c>
      <c r="I38" s="60" t="s">
        <v>570</v>
      </c>
      <c r="J38" s="55">
        <v>245</v>
      </c>
      <c r="K38" s="56">
        <v>65</v>
      </c>
      <c r="L38" s="57">
        <v>17</v>
      </c>
    </row>
    <row r="39" spans="1:12">
      <c r="A39" s="38" t="s">
        <v>763</v>
      </c>
      <c r="B39" s="38" t="s">
        <v>757</v>
      </c>
      <c r="C39" s="33" t="s">
        <v>133</v>
      </c>
      <c r="D39" s="31" t="s">
        <v>648</v>
      </c>
      <c r="E39" s="31">
        <v>3183</v>
      </c>
      <c r="F39" s="32"/>
      <c r="G39" s="46">
        <f>Table147[[#This Row],[Listepris]]-(Table147[[#This Row],[Listepris]]*Forside!$B$25)</f>
        <v>3183</v>
      </c>
      <c r="H39" s="47">
        <f>Table147[[#This Row],[Listepris]]-(Table147[[#This Row],[Listepris]]*Forside!$B$26)</f>
        <v>3183</v>
      </c>
      <c r="I39" s="60" t="s">
        <v>570</v>
      </c>
      <c r="J39" s="55">
        <v>265</v>
      </c>
      <c r="K39" s="56">
        <v>65</v>
      </c>
      <c r="L39" s="57">
        <v>17</v>
      </c>
    </row>
    <row r="40" spans="1:12">
      <c r="A40" s="38" t="s">
        <v>764</v>
      </c>
      <c r="B40" s="38" t="s">
        <v>757</v>
      </c>
      <c r="C40" s="33" t="s">
        <v>134</v>
      </c>
      <c r="D40" s="31" t="s">
        <v>174</v>
      </c>
      <c r="E40" s="31">
        <v>2756</v>
      </c>
      <c r="F40" s="32"/>
      <c r="G40" s="46">
        <f>Table147[[#This Row],[Listepris]]-(Table147[[#This Row],[Listepris]]*Forside!$B$25)</f>
        <v>2756</v>
      </c>
      <c r="H40" s="47">
        <f>Table147[[#This Row],[Listepris]]-(Table147[[#This Row],[Listepris]]*Forside!$B$26)</f>
        <v>2756</v>
      </c>
      <c r="I40" s="60" t="s">
        <v>570</v>
      </c>
      <c r="J40" s="55">
        <v>235</v>
      </c>
      <c r="K40" s="56">
        <v>65</v>
      </c>
      <c r="L40" s="57">
        <v>18</v>
      </c>
    </row>
    <row r="41" spans="1:12" ht="9" customHeight="1">
      <c r="A41" s="38"/>
      <c r="B41" s="33"/>
      <c r="C41" s="33"/>
      <c r="D41" s="31"/>
      <c r="E41" s="31"/>
      <c r="F41" s="32"/>
      <c r="G41" s="46"/>
      <c r="H41" s="47"/>
      <c r="I41" s="61"/>
      <c r="J41" s="33"/>
      <c r="K41" s="38"/>
      <c r="L41" s="33"/>
    </row>
    <row r="42" spans="1:12">
      <c r="A42" s="38" t="s">
        <v>765</v>
      </c>
      <c r="B42" s="38" t="s">
        <v>757</v>
      </c>
      <c r="C42" s="33" t="s">
        <v>137</v>
      </c>
      <c r="D42" s="31" t="s">
        <v>79</v>
      </c>
      <c r="E42" s="31">
        <v>2370</v>
      </c>
      <c r="F42" s="32"/>
      <c r="G42" s="46">
        <f>Table147[[#This Row],[Listepris]]-(Table147[[#This Row],[Listepris]]*Forside!$B$25)</f>
        <v>2370</v>
      </c>
      <c r="H42" s="47">
        <f>Table147[[#This Row],[Listepris]]-(Table147[[#This Row],[Listepris]]*Forside!$B$26)</f>
        <v>2370</v>
      </c>
      <c r="I42" s="60" t="s">
        <v>570</v>
      </c>
      <c r="J42" s="55">
        <v>215</v>
      </c>
      <c r="K42" s="56">
        <v>60</v>
      </c>
      <c r="L42" s="57">
        <v>17</v>
      </c>
    </row>
    <row r="43" spans="1:12">
      <c r="A43" s="38" t="s">
        <v>766</v>
      </c>
      <c r="B43" s="38" t="s">
        <v>757</v>
      </c>
      <c r="C43" s="33" t="s">
        <v>138</v>
      </c>
      <c r="D43" s="31" t="s">
        <v>80</v>
      </c>
      <c r="E43" s="31">
        <v>2618</v>
      </c>
      <c r="F43" s="32"/>
      <c r="G43" s="46">
        <f>Table147[[#This Row],[Listepris]]-(Table147[[#This Row],[Listepris]]*Forside!$B$25)</f>
        <v>2618</v>
      </c>
      <c r="H43" s="47">
        <f>Table147[[#This Row],[Listepris]]-(Table147[[#This Row],[Listepris]]*Forside!$B$26)</f>
        <v>2618</v>
      </c>
      <c r="I43" s="60" t="s">
        <v>570</v>
      </c>
      <c r="J43" s="55">
        <v>225</v>
      </c>
      <c r="K43" s="56">
        <v>60</v>
      </c>
      <c r="L43" s="57">
        <v>17</v>
      </c>
    </row>
    <row r="44" spans="1:12">
      <c r="A44" s="38" t="s">
        <v>767</v>
      </c>
      <c r="B44" s="38" t="s">
        <v>757</v>
      </c>
      <c r="C44" s="33" t="s">
        <v>140</v>
      </c>
      <c r="D44" s="31" t="s">
        <v>87</v>
      </c>
      <c r="E44" s="31">
        <v>2836</v>
      </c>
      <c r="F44" s="32"/>
      <c r="G44" s="46">
        <f>Table147[[#This Row],[Listepris]]-(Table147[[#This Row],[Listepris]]*Forside!$B$25)</f>
        <v>2836</v>
      </c>
      <c r="H44" s="47">
        <f>Table147[[#This Row],[Listepris]]-(Table147[[#This Row],[Listepris]]*Forside!$B$26)</f>
        <v>2836</v>
      </c>
      <c r="I44" s="60" t="s">
        <v>570</v>
      </c>
      <c r="J44" s="55">
        <v>225</v>
      </c>
      <c r="K44" s="56">
        <v>60</v>
      </c>
      <c r="L44" s="57">
        <v>18</v>
      </c>
    </row>
    <row r="45" spans="1:12">
      <c r="A45" s="38" t="s">
        <v>768</v>
      </c>
      <c r="B45" s="38" t="s">
        <v>757</v>
      </c>
      <c r="C45" s="33" t="s">
        <v>141</v>
      </c>
      <c r="D45" s="31" t="s">
        <v>184</v>
      </c>
      <c r="E45" s="31">
        <v>2897</v>
      </c>
      <c r="F45" s="32"/>
      <c r="G45" s="46">
        <f>Table147[[#This Row],[Listepris]]-(Table147[[#This Row],[Listepris]]*Forside!$B$25)</f>
        <v>2897</v>
      </c>
      <c r="H45" s="47">
        <f>Table147[[#This Row],[Listepris]]-(Table147[[#This Row],[Listepris]]*Forside!$B$26)</f>
        <v>2897</v>
      </c>
      <c r="I45" s="60" t="s">
        <v>570</v>
      </c>
      <c r="J45" s="55">
        <v>235</v>
      </c>
      <c r="K45" s="56">
        <v>60</v>
      </c>
      <c r="L45" s="57">
        <v>18</v>
      </c>
    </row>
    <row r="46" spans="1:12">
      <c r="A46" s="38" t="s">
        <v>769</v>
      </c>
      <c r="B46" s="38" t="s">
        <v>757</v>
      </c>
      <c r="C46" s="33" t="s">
        <v>142</v>
      </c>
      <c r="D46" s="31" t="s">
        <v>186</v>
      </c>
      <c r="E46" s="31">
        <v>3168</v>
      </c>
      <c r="F46" s="32"/>
      <c r="G46" s="46">
        <f>Table147[[#This Row],[Listepris]]-(Table147[[#This Row],[Listepris]]*Forside!$B$25)</f>
        <v>3168</v>
      </c>
      <c r="H46" s="47">
        <f>Table147[[#This Row],[Listepris]]-(Table147[[#This Row],[Listepris]]*Forside!$B$26)</f>
        <v>3168</v>
      </c>
      <c r="I46" s="60" t="s">
        <v>570</v>
      </c>
      <c r="J46" s="55">
        <v>245</v>
      </c>
      <c r="K46" s="56">
        <v>60</v>
      </c>
      <c r="L46" s="57">
        <v>18</v>
      </c>
    </row>
    <row r="47" spans="1:12">
      <c r="A47" s="38" t="s">
        <v>770</v>
      </c>
      <c r="B47" s="38" t="s">
        <v>757</v>
      </c>
      <c r="C47" s="33" t="s">
        <v>144</v>
      </c>
      <c r="D47" s="31" t="s">
        <v>652</v>
      </c>
      <c r="E47" s="31">
        <v>3325</v>
      </c>
      <c r="F47" s="32"/>
      <c r="G47" s="46">
        <f>Table147[[#This Row],[Listepris]]-(Table147[[#This Row],[Listepris]]*Forside!$B$25)</f>
        <v>3325</v>
      </c>
      <c r="H47" s="47">
        <f>Table147[[#This Row],[Listepris]]-(Table147[[#This Row],[Listepris]]*Forside!$B$26)</f>
        <v>3325</v>
      </c>
      <c r="I47" s="60" t="s">
        <v>570</v>
      </c>
      <c r="J47" s="55">
        <v>265</v>
      </c>
      <c r="K47" s="56">
        <v>60</v>
      </c>
      <c r="L47" s="57">
        <v>18</v>
      </c>
    </row>
    <row r="48" spans="1:12">
      <c r="A48" s="38" t="s">
        <v>771</v>
      </c>
      <c r="B48" s="38" t="s">
        <v>757</v>
      </c>
      <c r="C48" s="33" t="s">
        <v>145</v>
      </c>
      <c r="D48" s="31" t="s">
        <v>198</v>
      </c>
      <c r="E48" s="31">
        <v>4208</v>
      </c>
      <c r="F48" s="32"/>
      <c r="G48" s="46">
        <f>Table147[[#This Row],[Listepris]]-(Table147[[#This Row],[Listepris]]*Forside!$B$25)</f>
        <v>4208</v>
      </c>
      <c r="H48" s="47">
        <f>Table147[[#This Row],[Listepris]]-(Table147[[#This Row],[Listepris]]*Forside!$B$26)</f>
        <v>4208</v>
      </c>
      <c r="I48" s="60" t="s">
        <v>570</v>
      </c>
      <c r="J48" s="55">
        <v>275</v>
      </c>
      <c r="K48" s="56">
        <v>60</v>
      </c>
      <c r="L48" s="57">
        <v>20</v>
      </c>
    </row>
    <row r="49" spans="1:12" ht="9" customHeight="1">
      <c r="A49" s="38"/>
      <c r="B49" s="33"/>
      <c r="C49" s="33"/>
      <c r="D49" s="31"/>
      <c r="E49" s="31"/>
      <c r="F49" s="32"/>
      <c r="G49" s="46"/>
      <c r="H49" s="47"/>
      <c r="I49" s="61"/>
      <c r="J49" s="33"/>
      <c r="K49" s="38"/>
      <c r="L49" s="33"/>
    </row>
    <row r="50" spans="1:12">
      <c r="A50" s="38" t="s">
        <v>772</v>
      </c>
      <c r="B50" s="38" t="s">
        <v>757</v>
      </c>
      <c r="C50" s="33" t="s">
        <v>146</v>
      </c>
      <c r="D50" s="31" t="s">
        <v>73</v>
      </c>
      <c r="E50" s="31">
        <v>2632</v>
      </c>
      <c r="F50" s="32"/>
      <c r="G50" s="46">
        <f>Table147[[#This Row],[Listepris]]-(Table147[[#This Row],[Listepris]]*Forside!$B$25)</f>
        <v>2632</v>
      </c>
      <c r="H50" s="47">
        <f>Table147[[#This Row],[Listepris]]-(Table147[[#This Row],[Listepris]]*Forside!$B$26)</f>
        <v>2632</v>
      </c>
      <c r="I50" s="60" t="s">
        <v>570</v>
      </c>
      <c r="J50" s="55">
        <v>215</v>
      </c>
      <c r="K50" s="56">
        <v>55</v>
      </c>
      <c r="L50" s="57">
        <v>18</v>
      </c>
    </row>
    <row r="51" spans="1:12">
      <c r="A51" s="38" t="s">
        <v>773</v>
      </c>
      <c r="B51" s="38" t="s">
        <v>757</v>
      </c>
      <c r="C51" s="33" t="s">
        <v>147</v>
      </c>
      <c r="D51" s="31" t="s">
        <v>85</v>
      </c>
      <c r="E51" s="31">
        <v>2744</v>
      </c>
      <c r="F51" s="32"/>
      <c r="G51" s="46">
        <f>Table147[[#This Row],[Listepris]]-(Table147[[#This Row],[Listepris]]*Forside!$B$25)</f>
        <v>2744</v>
      </c>
      <c r="H51" s="47">
        <f>Table147[[#This Row],[Listepris]]-(Table147[[#This Row],[Listepris]]*Forside!$B$26)</f>
        <v>2744</v>
      </c>
      <c r="I51" s="60" t="s">
        <v>570</v>
      </c>
      <c r="J51" s="55">
        <v>225</v>
      </c>
      <c r="K51" s="56">
        <v>55</v>
      </c>
      <c r="L51" s="57">
        <v>18</v>
      </c>
    </row>
    <row r="52" spans="1:12">
      <c r="A52" s="38" t="s">
        <v>774</v>
      </c>
      <c r="B52" s="38" t="s">
        <v>757</v>
      </c>
      <c r="C52" s="33" t="s">
        <v>148</v>
      </c>
      <c r="D52" s="31" t="s">
        <v>87</v>
      </c>
      <c r="E52" s="31">
        <v>3005</v>
      </c>
      <c r="F52" s="32"/>
      <c r="G52" s="46">
        <f>Table147[[#This Row],[Listepris]]-(Table147[[#This Row],[Listepris]]*Forside!$B$25)</f>
        <v>3005</v>
      </c>
      <c r="H52" s="47">
        <f>Table147[[#This Row],[Listepris]]-(Table147[[#This Row],[Listepris]]*Forside!$B$26)</f>
        <v>3005</v>
      </c>
      <c r="I52" s="60" t="s">
        <v>570</v>
      </c>
      <c r="J52" s="55">
        <v>235</v>
      </c>
      <c r="K52" s="56">
        <v>55</v>
      </c>
      <c r="L52" s="57">
        <v>18</v>
      </c>
    </row>
    <row r="53" spans="1:12">
      <c r="A53" s="38"/>
      <c r="B53" s="33"/>
      <c r="C53" s="33"/>
      <c r="D53" s="31"/>
      <c r="E53" s="31"/>
      <c r="F53" s="59"/>
      <c r="G53" s="46"/>
      <c r="H53" s="47"/>
      <c r="I53" s="52"/>
      <c r="J53" s="55"/>
      <c r="K53" s="56"/>
      <c r="L53" s="57"/>
    </row>
    <row r="54" spans="1:12">
      <c r="A54" s="20"/>
      <c r="B54" s="20"/>
      <c r="C54" s="20"/>
      <c r="D54" s="20"/>
      <c r="E54" s="20"/>
      <c r="F54" s="20"/>
      <c r="G54" s="48"/>
      <c r="H54" s="48"/>
      <c r="I54" s="20"/>
      <c r="J54" s="49"/>
      <c r="K54" s="49"/>
      <c r="L54" s="49"/>
    </row>
  </sheetData>
  <sheetProtection selectLockedCells="1" sort="0" autoFilter="0"/>
  <mergeCells count="5">
    <mergeCell ref="C2:F2"/>
    <mergeCell ref="C3:F3"/>
    <mergeCell ref="C4:F4"/>
    <mergeCell ref="C5:F5"/>
    <mergeCell ref="C6:F6"/>
  </mergeCells>
  <printOptions gridLines="1"/>
  <pageMargins left="0.23622047244094491" right="0.23622047244094491" top="0.23622047244094491" bottom="0.23622047244094491" header="0.31496062992125984" footer="0.31496062992125984"/>
  <pageSetup paperSize="9" scale="80" fitToHeight="0" orientation="portrait" horizontalDpi="300" verticalDpi="300" r:id="rId1"/>
  <colBreaks count="1" manualBreakCount="1">
    <brk id="11" max="1048575" man="1"/>
  </col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F35B-F82D-4E66-8148-9E266D8F6004}">
  <sheetPr>
    <pageSetUpPr fitToPage="1"/>
  </sheetPr>
  <dimension ref="A1:M53"/>
  <sheetViews>
    <sheetView zoomScaleNormal="100" workbookViewId="0">
      <pane ySplit="10" topLeftCell="A31" activePane="bottomLeft" state="frozen"/>
      <selection pane="bottomLeft" activeCell="N1" sqref="N1:O1048576"/>
    </sheetView>
  </sheetViews>
  <sheetFormatPr defaultColWidth="9.140625" defaultRowHeight="15"/>
  <cols>
    <col min="1" max="1" width="14.5703125" bestFit="1" customWidth="1"/>
    <col min="2" max="2" width="29.42578125" bestFit="1" customWidth="1"/>
    <col min="3" max="3" width="17.42578125" customWidth="1"/>
    <col min="4" max="4" width="18.7109375" customWidth="1"/>
    <col min="5" max="5" width="12.28515625" bestFit="1" customWidth="1"/>
    <col min="6" max="6" width="12.140625" bestFit="1" customWidth="1"/>
    <col min="7" max="7" width="12.85546875" style="40" bestFit="1" customWidth="1"/>
    <col min="8" max="8" width="16.5703125" style="40" bestFit="1" customWidth="1"/>
    <col min="9" max="9" width="12.7109375" bestFit="1" customWidth="1"/>
    <col min="10" max="10" width="9.85546875" style="50" bestFit="1" customWidth="1"/>
    <col min="11" max="11" width="9.5703125" style="50" bestFit="1" customWidth="1"/>
    <col min="12" max="12" width="13.5703125" style="50" bestFit="1" customWidth="1"/>
  </cols>
  <sheetData>
    <row r="1" spans="1:13" s="2" customFormat="1" ht="30" customHeight="1" thickBot="1">
      <c r="A1" s="3"/>
      <c r="B1" s="3"/>
      <c r="C1" s="24" t="s">
        <v>24</v>
      </c>
      <c r="D1" s="3"/>
      <c r="E1" s="3"/>
      <c r="F1" s="3"/>
      <c r="G1"/>
      <c r="H1"/>
      <c r="I1"/>
      <c r="J1" s="50"/>
      <c r="K1" s="50"/>
      <c r="L1" s="50"/>
      <c r="M1"/>
    </row>
    <row r="2" spans="1:13" s="2" customFormat="1">
      <c r="A2" s="14" t="s">
        <v>21</v>
      </c>
      <c r="B2" s="15"/>
      <c r="C2" s="71">
        <f>(Forside!B10)</f>
        <v>0</v>
      </c>
      <c r="D2" s="72"/>
      <c r="E2" s="72"/>
      <c r="F2" s="73"/>
      <c r="G2"/>
      <c r="H2"/>
      <c r="I2"/>
      <c r="J2" s="50"/>
      <c r="K2" s="50"/>
      <c r="L2" s="50"/>
      <c r="M2"/>
    </row>
    <row r="3" spans="1:13" s="2" customFormat="1">
      <c r="A3" s="16" t="s">
        <v>22</v>
      </c>
      <c r="B3" s="17"/>
      <c r="C3" s="74">
        <f>(Forside!B14)</f>
        <v>0</v>
      </c>
      <c r="D3" s="75"/>
      <c r="E3" s="75"/>
      <c r="F3" s="76"/>
      <c r="G3"/>
      <c r="H3"/>
      <c r="I3"/>
      <c r="J3" s="50"/>
      <c r="K3" s="50"/>
      <c r="L3" s="50"/>
      <c r="M3"/>
    </row>
    <row r="4" spans="1:13" s="2" customFormat="1">
      <c r="A4" s="16" t="s">
        <v>1</v>
      </c>
      <c r="B4" s="17"/>
      <c r="C4" s="77">
        <f>(Forside!B16)</f>
        <v>0</v>
      </c>
      <c r="D4" s="77"/>
      <c r="E4" s="77"/>
      <c r="F4" s="74"/>
      <c r="G4" s="41"/>
      <c r="H4" s="40"/>
      <c r="I4"/>
      <c r="J4" s="50"/>
      <c r="K4" s="50"/>
      <c r="L4" s="50"/>
    </row>
    <row r="5" spans="1:13" s="2" customFormat="1">
      <c r="A5" s="16" t="s">
        <v>23</v>
      </c>
      <c r="B5" s="17"/>
      <c r="C5" s="78">
        <f>(Forside!B20)</f>
        <v>0</v>
      </c>
      <c r="D5" s="78"/>
      <c r="E5" s="78"/>
      <c r="F5" s="79"/>
      <c r="G5" s="42"/>
      <c r="H5" s="40"/>
      <c r="I5"/>
      <c r="J5" s="50"/>
      <c r="K5" s="50"/>
      <c r="L5" s="50"/>
    </row>
    <row r="6" spans="1:13" s="2" customFormat="1" ht="15.75" thickBot="1">
      <c r="A6" s="18" t="s">
        <v>11</v>
      </c>
      <c r="B6" s="19"/>
      <c r="C6" s="68">
        <f>(Forside!B23)</f>
        <v>0</v>
      </c>
      <c r="D6" s="69"/>
      <c r="E6" s="69"/>
      <c r="F6" s="70"/>
      <c r="G6" s="40"/>
      <c r="H6" s="40"/>
      <c r="I6"/>
      <c r="J6" s="50"/>
      <c r="K6" s="50"/>
      <c r="L6" s="50"/>
    </row>
    <row r="7" spans="1:13" s="2" customFormat="1">
      <c r="G7" s="43"/>
      <c r="H7" s="40"/>
      <c r="I7"/>
      <c r="J7" s="50"/>
      <c r="K7" s="50"/>
      <c r="L7" s="50"/>
    </row>
    <row r="8" spans="1:13" ht="31.5">
      <c r="A8" s="80" t="s">
        <v>739</v>
      </c>
      <c r="B8" s="80"/>
      <c r="C8" s="80"/>
      <c r="G8"/>
      <c r="H8"/>
    </row>
    <row r="9" spans="1:13" s="2" customFormat="1">
      <c r="A9" s="13"/>
      <c r="B9" s="13"/>
      <c r="C9" s="13"/>
      <c r="D9" s="13"/>
      <c r="E9" s="13"/>
      <c r="F9" s="13"/>
      <c r="G9" s="44"/>
      <c r="H9" s="44"/>
      <c r="I9" s="13"/>
      <c r="J9" s="53"/>
      <c r="K9" s="53"/>
      <c r="L9" s="53"/>
    </row>
    <row r="10" spans="1:13">
      <c r="A10" s="39" t="s">
        <v>27</v>
      </c>
      <c r="B10" s="39" t="s">
        <v>28</v>
      </c>
      <c r="C10" s="39" t="s">
        <v>0</v>
      </c>
      <c r="D10" s="39" t="s">
        <v>31</v>
      </c>
      <c r="E10" s="39" t="s">
        <v>18</v>
      </c>
      <c r="F10" s="39" t="s">
        <v>2</v>
      </c>
      <c r="G10" s="45" t="s">
        <v>19</v>
      </c>
      <c r="H10" s="45" t="s">
        <v>17</v>
      </c>
      <c r="I10" s="39" t="s">
        <v>20</v>
      </c>
      <c r="J10" s="54" t="s">
        <v>29</v>
      </c>
      <c r="K10" s="54" t="s">
        <v>4</v>
      </c>
      <c r="L10" s="54" t="s">
        <v>30</v>
      </c>
    </row>
    <row r="11" spans="1:13">
      <c r="A11" s="38"/>
      <c r="B11" s="38"/>
      <c r="C11" s="33"/>
      <c r="D11" s="31"/>
      <c r="E11" s="31"/>
      <c r="F11" s="32"/>
      <c r="G11" s="46"/>
      <c r="H11" s="47"/>
      <c r="I11" s="52"/>
      <c r="J11" s="55"/>
      <c r="K11" s="56"/>
      <c r="L11" s="57"/>
    </row>
    <row r="12" spans="1:13">
      <c r="A12" s="38" t="s">
        <v>631</v>
      </c>
      <c r="B12" s="38" t="s">
        <v>737</v>
      </c>
      <c r="C12" s="33" t="s">
        <v>36</v>
      </c>
      <c r="D12" s="31" t="s">
        <v>91</v>
      </c>
      <c r="E12" s="31">
        <v>1361</v>
      </c>
      <c r="F12" s="32"/>
      <c r="G12" s="46">
        <f>Table14[[#This Row],[Listepris]]-(Table14[[#This Row],[Listepris]]*Forside!$B$25)</f>
        <v>1361</v>
      </c>
      <c r="H12" s="47">
        <f>Table14[[#This Row],[Listepris]]-(Table14[[#This Row],[Listepris]]*Forside!$B$26)</f>
        <v>1361</v>
      </c>
      <c r="I12" s="60" t="s">
        <v>570</v>
      </c>
      <c r="J12" s="55">
        <v>185</v>
      </c>
      <c r="K12" s="56">
        <v>65</v>
      </c>
      <c r="L12" s="57">
        <v>15</v>
      </c>
    </row>
    <row r="13" spans="1:13">
      <c r="A13" s="38" t="s">
        <v>632</v>
      </c>
      <c r="B13" s="38" t="s">
        <v>737</v>
      </c>
      <c r="C13" s="33" t="s">
        <v>38</v>
      </c>
      <c r="D13" s="31" t="s">
        <v>75</v>
      </c>
      <c r="E13" s="31">
        <v>1514</v>
      </c>
      <c r="F13" s="32"/>
      <c r="G13" s="46">
        <f>Table14[[#This Row],[Listepris]]-(Table14[[#This Row],[Listepris]]*Forside!$B$25)</f>
        <v>1514</v>
      </c>
      <c r="H13" s="47">
        <f>Table14[[#This Row],[Listepris]]-(Table14[[#This Row],[Listepris]]*Forside!$B$26)</f>
        <v>1514</v>
      </c>
      <c r="I13" s="60" t="s">
        <v>570</v>
      </c>
      <c r="J13" s="55">
        <v>195</v>
      </c>
      <c r="K13" s="56">
        <v>65</v>
      </c>
      <c r="L13" s="57">
        <v>15</v>
      </c>
    </row>
    <row r="14" spans="1:13" ht="9" customHeight="1">
      <c r="A14" s="38"/>
      <c r="B14" s="33"/>
      <c r="C14" s="33"/>
      <c r="D14" s="31"/>
      <c r="E14" s="31"/>
      <c r="F14" s="32"/>
      <c r="G14" s="46"/>
      <c r="H14" s="47"/>
      <c r="I14" s="61"/>
      <c r="J14" s="33"/>
      <c r="K14" s="38"/>
      <c r="L14" s="33"/>
    </row>
    <row r="15" spans="1:13">
      <c r="A15" s="38" t="s">
        <v>633</v>
      </c>
      <c r="B15" s="38" t="s">
        <v>737</v>
      </c>
      <c r="C15" s="33" t="s">
        <v>47</v>
      </c>
      <c r="D15" s="31" t="s">
        <v>82</v>
      </c>
      <c r="E15" s="31">
        <v>1956</v>
      </c>
      <c r="F15" s="32"/>
      <c r="G15" s="46">
        <f>Table14[[#This Row],[Listepris]]-(Table14[[#This Row],[Listepris]]*Forside!$B$25)</f>
        <v>1956</v>
      </c>
      <c r="H15" s="47">
        <f>Table14[[#This Row],[Listepris]]-(Table14[[#This Row],[Listepris]]*Forside!$B$26)</f>
        <v>1956</v>
      </c>
      <c r="I15" s="60" t="s">
        <v>570</v>
      </c>
      <c r="J15" s="55">
        <v>205</v>
      </c>
      <c r="K15" s="56">
        <v>60</v>
      </c>
      <c r="L15" s="57">
        <v>16</v>
      </c>
    </row>
    <row r="16" spans="1:13" ht="9" customHeight="1">
      <c r="A16" s="38"/>
      <c r="B16" s="33"/>
      <c r="C16" s="33"/>
      <c r="D16" s="31"/>
      <c r="E16" s="31"/>
      <c r="F16" s="32"/>
      <c r="G16" s="46"/>
      <c r="H16" s="47"/>
      <c r="I16" s="61"/>
      <c r="J16" s="33"/>
      <c r="K16" s="38"/>
      <c r="L16" s="33"/>
    </row>
    <row r="17" spans="1:12">
      <c r="A17" s="38" t="s">
        <v>634</v>
      </c>
      <c r="B17" s="38" t="s">
        <v>737</v>
      </c>
      <c r="C17" s="33" t="s">
        <v>51</v>
      </c>
      <c r="D17" s="31" t="s">
        <v>69</v>
      </c>
      <c r="E17" s="31">
        <v>1990</v>
      </c>
      <c r="F17" s="32"/>
      <c r="G17" s="46">
        <f>Table14[[#This Row],[Listepris]]-(Table14[[#This Row],[Listepris]]*Forside!$B$25)</f>
        <v>1990</v>
      </c>
      <c r="H17" s="47">
        <f>Table14[[#This Row],[Listepris]]-(Table14[[#This Row],[Listepris]]*Forside!$B$26)</f>
        <v>1990</v>
      </c>
      <c r="I17" s="60" t="s">
        <v>570</v>
      </c>
      <c r="J17" s="55">
        <v>205</v>
      </c>
      <c r="K17" s="56">
        <v>55</v>
      </c>
      <c r="L17" s="57">
        <v>16</v>
      </c>
    </row>
    <row r="18" spans="1:12">
      <c r="A18" s="38" t="s">
        <v>635</v>
      </c>
      <c r="B18" s="38" t="s">
        <v>737</v>
      </c>
      <c r="C18" s="33" t="s">
        <v>55</v>
      </c>
      <c r="D18" s="31" t="s">
        <v>77</v>
      </c>
      <c r="E18" s="31">
        <v>2580</v>
      </c>
      <c r="F18" s="32"/>
      <c r="G18" s="46">
        <f>Table14[[#This Row],[Listepris]]-(Table14[[#This Row],[Listepris]]*Forside!$B$25)</f>
        <v>2580</v>
      </c>
      <c r="H18" s="47">
        <f>Table14[[#This Row],[Listepris]]-(Table14[[#This Row],[Listepris]]*Forside!$B$26)</f>
        <v>2580</v>
      </c>
      <c r="I18" s="60" t="s">
        <v>570</v>
      </c>
      <c r="J18" s="55">
        <v>215</v>
      </c>
      <c r="K18" s="56">
        <v>55</v>
      </c>
      <c r="L18" s="57">
        <v>17</v>
      </c>
    </row>
    <row r="19" spans="1:12">
      <c r="A19" s="38" t="s">
        <v>636</v>
      </c>
      <c r="B19" s="38" t="s">
        <v>737</v>
      </c>
      <c r="C19" s="33" t="s">
        <v>61</v>
      </c>
      <c r="D19" s="31" t="s">
        <v>77</v>
      </c>
      <c r="E19" s="31">
        <v>2763</v>
      </c>
      <c r="F19" s="32"/>
      <c r="G19" s="46">
        <f>Table14[[#This Row],[Listepris]]-(Table14[[#This Row],[Listepris]]*Forside!$B$25)</f>
        <v>2763</v>
      </c>
      <c r="H19" s="47">
        <f>Table14[[#This Row],[Listepris]]-(Table14[[#This Row],[Listepris]]*Forside!$B$26)</f>
        <v>2763</v>
      </c>
      <c r="I19" s="60" t="s">
        <v>570</v>
      </c>
      <c r="J19" s="55">
        <v>225</v>
      </c>
      <c r="K19" s="56">
        <v>50</v>
      </c>
      <c r="L19" s="57">
        <v>17</v>
      </c>
    </row>
    <row r="20" spans="1:12" ht="9" customHeight="1">
      <c r="A20" s="38"/>
      <c r="B20" s="33"/>
      <c r="C20" s="33"/>
      <c r="D20" s="31"/>
      <c r="E20" s="31"/>
      <c r="F20" s="32"/>
      <c r="G20" s="46"/>
      <c r="H20" s="47"/>
      <c r="I20" s="61"/>
      <c r="J20" s="33"/>
      <c r="K20" s="38"/>
      <c r="L20" s="33"/>
    </row>
    <row r="21" spans="1:12">
      <c r="A21" s="38" t="s">
        <v>637</v>
      </c>
      <c r="B21" s="38" t="s">
        <v>737</v>
      </c>
      <c r="C21" s="33" t="s">
        <v>63</v>
      </c>
      <c r="D21" s="31" t="s">
        <v>73</v>
      </c>
      <c r="E21" s="31">
        <v>3235</v>
      </c>
      <c r="F21" s="32"/>
      <c r="G21" s="46">
        <f>Table14[[#This Row],[Listepris]]-(Table14[[#This Row],[Listepris]]*Forside!$B$25)</f>
        <v>3235</v>
      </c>
      <c r="H21" s="47">
        <f>Table14[[#This Row],[Listepris]]-(Table14[[#This Row],[Listepris]]*Forside!$B$26)</f>
        <v>3235</v>
      </c>
      <c r="I21" s="60" t="s">
        <v>570</v>
      </c>
      <c r="J21" s="55">
        <v>225</v>
      </c>
      <c r="K21" s="56">
        <v>50</v>
      </c>
      <c r="L21" s="57">
        <v>18</v>
      </c>
    </row>
    <row r="22" spans="1:12">
      <c r="A22" s="38" t="s">
        <v>638</v>
      </c>
      <c r="B22" s="38" t="s">
        <v>737</v>
      </c>
      <c r="C22" s="33" t="s">
        <v>65</v>
      </c>
      <c r="D22" s="31" t="s">
        <v>112</v>
      </c>
      <c r="E22" s="31">
        <v>3518</v>
      </c>
      <c r="F22" s="32"/>
      <c r="G22" s="46">
        <f>Table14[[#This Row],[Listepris]]-(Table14[[#This Row],[Listepris]]*Forside!$B$25)</f>
        <v>3518</v>
      </c>
      <c r="H22" s="47">
        <f>Table14[[#This Row],[Listepris]]-(Table14[[#This Row],[Listepris]]*Forside!$B$26)</f>
        <v>3518</v>
      </c>
      <c r="I22" s="60" t="s">
        <v>570</v>
      </c>
      <c r="J22" s="55">
        <v>215</v>
      </c>
      <c r="K22" s="56">
        <v>50</v>
      </c>
      <c r="L22" s="57">
        <v>19</v>
      </c>
    </row>
    <row r="23" spans="1:12" ht="9" customHeight="1">
      <c r="A23" s="38"/>
      <c r="B23" s="33"/>
      <c r="C23" s="33"/>
      <c r="D23" s="31"/>
      <c r="E23" s="31"/>
      <c r="F23" s="32"/>
      <c r="G23" s="46"/>
      <c r="H23" s="47"/>
      <c r="I23" s="61"/>
      <c r="J23" s="33"/>
      <c r="K23" s="38"/>
      <c r="L23" s="33"/>
    </row>
    <row r="24" spans="1:12">
      <c r="A24" s="38" t="s">
        <v>639</v>
      </c>
      <c r="B24" s="38" t="s">
        <v>737</v>
      </c>
      <c r="C24" s="33" t="s">
        <v>68</v>
      </c>
      <c r="D24" s="31" t="s">
        <v>69</v>
      </c>
      <c r="E24" s="31">
        <v>2633</v>
      </c>
      <c r="F24" s="32"/>
      <c r="G24" s="46">
        <f>Table14[[#This Row],[Listepris]]-(Table14[[#This Row],[Listepris]]*Forside!$B$25)</f>
        <v>2633</v>
      </c>
      <c r="H24" s="47">
        <f>Table14[[#This Row],[Listepris]]-(Table14[[#This Row],[Listepris]]*Forside!$B$26)</f>
        <v>2633</v>
      </c>
      <c r="I24" s="60" t="s">
        <v>570</v>
      </c>
      <c r="J24" s="55">
        <v>225</v>
      </c>
      <c r="K24" s="56">
        <v>45</v>
      </c>
      <c r="L24" s="57">
        <v>17</v>
      </c>
    </row>
    <row r="25" spans="1:12">
      <c r="A25" s="38" t="s">
        <v>640</v>
      </c>
      <c r="B25" s="38" t="s">
        <v>737</v>
      </c>
      <c r="C25" s="33" t="s">
        <v>78</v>
      </c>
      <c r="D25" s="31" t="s">
        <v>79</v>
      </c>
      <c r="E25" s="31">
        <v>3163</v>
      </c>
      <c r="F25" s="32"/>
      <c r="G25" s="46">
        <f>Table14[[#This Row],[Listepris]]-(Table14[[#This Row],[Listepris]]*Forside!$B$25)</f>
        <v>3163</v>
      </c>
      <c r="H25" s="47">
        <f>Table14[[#This Row],[Listepris]]-(Table14[[#This Row],[Listepris]]*Forside!$B$26)</f>
        <v>3163</v>
      </c>
      <c r="I25" s="60" t="s">
        <v>570</v>
      </c>
      <c r="J25" s="55">
        <v>245</v>
      </c>
      <c r="K25" s="56">
        <v>45</v>
      </c>
      <c r="L25" s="57">
        <v>18</v>
      </c>
    </row>
    <row r="26" spans="1:12">
      <c r="A26" s="38" t="s">
        <v>641</v>
      </c>
      <c r="B26" s="38" t="s">
        <v>737</v>
      </c>
      <c r="C26" s="33" t="s">
        <v>84</v>
      </c>
      <c r="D26" s="31" t="s">
        <v>85</v>
      </c>
      <c r="E26" s="31">
        <v>3626</v>
      </c>
      <c r="F26" s="32"/>
      <c r="G26" s="46">
        <f>Table14[[#This Row],[Listepris]]-(Table14[[#This Row],[Listepris]]*Forside!$B$25)</f>
        <v>3626</v>
      </c>
      <c r="H26" s="47">
        <f>Table14[[#This Row],[Listepris]]-(Table14[[#This Row],[Listepris]]*Forside!$B$26)</f>
        <v>3626</v>
      </c>
      <c r="I26" s="60" t="s">
        <v>570</v>
      </c>
      <c r="J26" s="55">
        <v>245</v>
      </c>
      <c r="K26" s="56">
        <v>45</v>
      </c>
      <c r="L26" s="57">
        <v>19</v>
      </c>
    </row>
    <row r="27" spans="1:12" ht="9" customHeight="1">
      <c r="A27" s="38"/>
      <c r="B27" s="33"/>
      <c r="C27" s="33"/>
      <c r="D27" s="31"/>
      <c r="E27" s="31"/>
      <c r="F27" s="32"/>
      <c r="G27" s="46"/>
      <c r="H27" s="47"/>
      <c r="I27" s="61"/>
      <c r="J27" s="33"/>
      <c r="K27" s="38"/>
      <c r="L27" s="33"/>
    </row>
    <row r="28" spans="1:12">
      <c r="A28" s="38" t="s">
        <v>642</v>
      </c>
      <c r="B28" s="38" t="s">
        <v>737</v>
      </c>
      <c r="C28" s="33" t="s">
        <v>643</v>
      </c>
      <c r="D28" s="31" t="s">
        <v>644</v>
      </c>
      <c r="E28" s="31">
        <v>3607</v>
      </c>
      <c r="F28" s="32"/>
      <c r="G28" s="46">
        <f>Table14[[#This Row],[Listepris]]-(Table14[[#This Row],[Listepris]]*Forside!$B$25)</f>
        <v>3607</v>
      </c>
      <c r="H28" s="47">
        <f>Table14[[#This Row],[Listepris]]-(Table14[[#This Row],[Listepris]]*Forside!$B$26)</f>
        <v>3607</v>
      </c>
      <c r="I28" s="60" t="s">
        <v>570</v>
      </c>
      <c r="J28" s="55">
        <v>235</v>
      </c>
      <c r="K28" s="56">
        <v>40</v>
      </c>
      <c r="L28" s="57">
        <v>19</v>
      </c>
    </row>
    <row r="29" spans="1:12" ht="9" customHeight="1">
      <c r="A29" s="38"/>
      <c r="B29" s="33"/>
      <c r="C29" s="33"/>
      <c r="D29" s="31"/>
      <c r="E29" s="31"/>
      <c r="F29" s="32"/>
      <c r="G29" s="46"/>
      <c r="H29" s="47"/>
      <c r="I29" s="61"/>
      <c r="J29" s="33"/>
      <c r="K29" s="38"/>
      <c r="L29" s="33"/>
    </row>
    <row r="30" spans="1:12">
      <c r="A30" s="38" t="s">
        <v>645</v>
      </c>
      <c r="B30" s="38" t="s">
        <v>737</v>
      </c>
      <c r="C30" s="33" t="s">
        <v>104</v>
      </c>
      <c r="D30" s="31" t="s">
        <v>91</v>
      </c>
      <c r="E30" s="31">
        <v>4103</v>
      </c>
      <c r="F30" s="32"/>
      <c r="G30" s="46">
        <f>Table14[[#This Row],[Listepris]]-(Table14[[#This Row],[Listepris]]*Forside!$B$25)</f>
        <v>4103</v>
      </c>
      <c r="H30" s="47">
        <f>Table14[[#This Row],[Listepris]]-(Table14[[#This Row],[Listepris]]*Forside!$B$26)</f>
        <v>4103</v>
      </c>
      <c r="I30" s="60" t="s">
        <v>570</v>
      </c>
      <c r="J30" s="55">
        <v>235</v>
      </c>
      <c r="K30" s="56">
        <v>35</v>
      </c>
      <c r="L30" s="57">
        <v>20</v>
      </c>
    </row>
    <row r="31" spans="1:12">
      <c r="A31" s="38"/>
      <c r="B31" s="38"/>
      <c r="C31" s="33"/>
      <c r="D31" s="31"/>
      <c r="E31" s="31"/>
      <c r="F31" s="32"/>
      <c r="G31" s="46"/>
      <c r="H31" s="47"/>
      <c r="I31" s="60"/>
      <c r="J31" s="55"/>
      <c r="K31" s="56"/>
      <c r="L31" s="57"/>
    </row>
    <row r="32" spans="1:12">
      <c r="A32" s="38"/>
      <c r="B32" s="38"/>
      <c r="C32" s="33"/>
      <c r="D32" s="31"/>
      <c r="E32" s="31"/>
      <c r="F32" s="32"/>
      <c r="G32" s="46"/>
      <c r="H32" s="47"/>
      <c r="I32" s="60"/>
      <c r="J32" s="55"/>
      <c r="K32" s="56"/>
      <c r="L32" s="57"/>
    </row>
    <row r="33" spans="1:12">
      <c r="A33" s="38" t="s">
        <v>649</v>
      </c>
      <c r="B33" s="38" t="s">
        <v>738</v>
      </c>
      <c r="C33" s="33" t="s">
        <v>139</v>
      </c>
      <c r="D33" s="31" t="s">
        <v>647</v>
      </c>
      <c r="E33" s="31">
        <v>3075</v>
      </c>
      <c r="F33" s="32"/>
      <c r="G33" s="46">
        <f>Table14[[#This Row],[Listepris]]-(Table14[[#This Row],[Listepris]]*Forside!$B$25)</f>
        <v>3075</v>
      </c>
      <c r="H33" s="47">
        <f>Table14[[#This Row],[Listepris]]-(Table14[[#This Row],[Listepris]]*Forside!$B$26)</f>
        <v>3075</v>
      </c>
      <c r="I33" s="60" t="s">
        <v>570</v>
      </c>
      <c r="J33" s="55">
        <v>235</v>
      </c>
      <c r="K33" s="56">
        <v>60</v>
      </c>
      <c r="L33" s="57">
        <v>17</v>
      </c>
    </row>
    <row r="34" spans="1:12">
      <c r="A34" s="38" t="s">
        <v>650</v>
      </c>
      <c r="B34" s="38" t="s">
        <v>738</v>
      </c>
      <c r="C34" s="33" t="s">
        <v>140</v>
      </c>
      <c r="D34" s="31" t="s">
        <v>87</v>
      </c>
      <c r="E34" s="31">
        <v>3107</v>
      </c>
      <c r="F34" s="32"/>
      <c r="G34" s="46">
        <f>Table14[[#This Row],[Listepris]]-(Table14[[#This Row],[Listepris]]*Forside!$B$25)</f>
        <v>3107</v>
      </c>
      <c r="H34" s="47">
        <f>Table14[[#This Row],[Listepris]]-(Table14[[#This Row],[Listepris]]*Forside!$B$26)</f>
        <v>3107</v>
      </c>
      <c r="I34" s="60" t="s">
        <v>570</v>
      </c>
      <c r="J34" s="55">
        <v>225</v>
      </c>
      <c r="K34" s="56">
        <v>60</v>
      </c>
      <c r="L34" s="57">
        <v>18</v>
      </c>
    </row>
    <row r="35" spans="1:12" ht="9" customHeight="1">
      <c r="A35" s="38"/>
      <c r="B35" s="33"/>
      <c r="C35" s="33"/>
      <c r="D35" s="31"/>
      <c r="E35" s="31"/>
      <c r="F35" s="32"/>
      <c r="G35" s="46"/>
      <c r="H35" s="47"/>
      <c r="I35" s="61"/>
      <c r="J35" s="33"/>
      <c r="K35" s="38"/>
      <c r="L35" s="33"/>
    </row>
    <row r="36" spans="1:12">
      <c r="A36" s="38" t="s">
        <v>654</v>
      </c>
      <c r="B36" s="38" t="s">
        <v>738</v>
      </c>
      <c r="C36" s="33" t="s">
        <v>655</v>
      </c>
      <c r="D36" s="31" t="s">
        <v>85</v>
      </c>
      <c r="E36" s="31">
        <v>3006</v>
      </c>
      <c r="F36" s="32"/>
      <c r="G36" s="46">
        <f>Table14[[#This Row],[Listepris]]-(Table14[[#This Row],[Listepris]]*Forside!$B$25)</f>
        <v>3006</v>
      </c>
      <c r="H36" s="47">
        <f>Table14[[#This Row],[Listepris]]-(Table14[[#This Row],[Listepris]]*Forside!$B$26)</f>
        <v>3006</v>
      </c>
      <c r="I36" s="60" t="s">
        <v>570</v>
      </c>
      <c r="J36" s="55">
        <v>225</v>
      </c>
      <c r="K36" s="56">
        <v>55</v>
      </c>
      <c r="L36" s="57">
        <v>18</v>
      </c>
    </row>
    <row r="37" spans="1:12">
      <c r="A37" s="38" t="s">
        <v>656</v>
      </c>
      <c r="B37" s="38" t="s">
        <v>738</v>
      </c>
      <c r="C37" s="33" t="s">
        <v>150</v>
      </c>
      <c r="D37" s="31" t="s">
        <v>657</v>
      </c>
      <c r="E37" s="31">
        <v>3772</v>
      </c>
      <c r="F37" s="32"/>
      <c r="G37" s="46">
        <f>Table14[[#This Row],[Listepris]]-(Table14[[#This Row],[Listepris]]*Forside!$B$25)</f>
        <v>3772</v>
      </c>
      <c r="H37" s="47">
        <f>Table14[[#This Row],[Listepris]]-(Table14[[#This Row],[Listepris]]*Forside!$B$26)</f>
        <v>3772</v>
      </c>
      <c r="I37" s="60" t="s">
        <v>570</v>
      </c>
      <c r="J37" s="55">
        <v>225</v>
      </c>
      <c r="K37" s="56">
        <v>55</v>
      </c>
      <c r="L37" s="57">
        <v>19</v>
      </c>
    </row>
    <row r="38" spans="1:12">
      <c r="A38" s="38" t="s">
        <v>658</v>
      </c>
      <c r="B38" s="38" t="s">
        <v>738</v>
      </c>
      <c r="C38" s="33" t="s">
        <v>152</v>
      </c>
      <c r="D38" s="31" t="s">
        <v>184</v>
      </c>
      <c r="E38" s="31">
        <v>3905</v>
      </c>
      <c r="F38" s="32"/>
      <c r="G38" s="46">
        <f>Table14[[#This Row],[Listepris]]-(Table14[[#This Row],[Listepris]]*Forside!$B$25)</f>
        <v>3905</v>
      </c>
      <c r="H38" s="47">
        <f>Table14[[#This Row],[Listepris]]-(Table14[[#This Row],[Listepris]]*Forside!$B$26)</f>
        <v>3905</v>
      </c>
      <c r="I38" s="60" t="s">
        <v>570</v>
      </c>
      <c r="J38" s="55">
        <v>245</v>
      </c>
      <c r="K38" s="56">
        <v>55</v>
      </c>
      <c r="L38" s="57">
        <v>19</v>
      </c>
    </row>
    <row r="39" spans="1:12" ht="9" customHeight="1">
      <c r="A39" s="38"/>
      <c r="B39" s="33"/>
      <c r="C39" s="33"/>
      <c r="D39" s="31"/>
      <c r="E39" s="31"/>
      <c r="F39" s="32"/>
      <c r="G39" s="46"/>
      <c r="H39" s="47"/>
      <c r="I39" s="61"/>
      <c r="J39" s="33"/>
      <c r="K39" s="38"/>
      <c r="L39" s="33"/>
    </row>
    <row r="40" spans="1:12">
      <c r="A40" s="38" t="s">
        <v>660</v>
      </c>
      <c r="B40" s="38" t="s">
        <v>738</v>
      </c>
      <c r="C40" s="33" t="s">
        <v>158</v>
      </c>
      <c r="D40" s="31" t="s">
        <v>80</v>
      </c>
      <c r="E40" s="31">
        <v>3771</v>
      </c>
      <c r="F40" s="32"/>
      <c r="G40" s="46">
        <f>Table14[[#This Row],[Listepris]]-(Table14[[#This Row],[Listepris]]*Forside!$B$25)</f>
        <v>3771</v>
      </c>
      <c r="H40" s="47">
        <f>Table14[[#This Row],[Listepris]]-(Table14[[#This Row],[Listepris]]*Forside!$B$26)</f>
        <v>3771</v>
      </c>
      <c r="I40" s="60" t="s">
        <v>570</v>
      </c>
      <c r="J40" s="55">
        <v>235</v>
      </c>
      <c r="K40" s="56">
        <v>50</v>
      </c>
      <c r="L40" s="57">
        <v>19</v>
      </c>
    </row>
    <row r="41" spans="1:12">
      <c r="A41" s="38" t="s">
        <v>661</v>
      </c>
      <c r="B41" s="38" t="s">
        <v>738</v>
      </c>
      <c r="C41" s="33" t="s">
        <v>159</v>
      </c>
      <c r="D41" s="31" t="s">
        <v>170</v>
      </c>
      <c r="E41" s="31">
        <v>3867</v>
      </c>
      <c r="F41" s="32"/>
      <c r="G41" s="46">
        <f>Table14[[#This Row],[Listepris]]-(Table14[[#This Row],[Listepris]]*Forside!$B$25)</f>
        <v>3867</v>
      </c>
      <c r="H41" s="47">
        <f>Table14[[#This Row],[Listepris]]-(Table14[[#This Row],[Listepris]]*Forside!$B$26)</f>
        <v>3867</v>
      </c>
      <c r="I41" s="60" t="s">
        <v>570</v>
      </c>
      <c r="J41" s="55">
        <v>245</v>
      </c>
      <c r="K41" s="56">
        <v>50</v>
      </c>
      <c r="L41" s="57">
        <v>19</v>
      </c>
    </row>
    <row r="42" spans="1:12">
      <c r="A42" s="38" t="s">
        <v>662</v>
      </c>
      <c r="B42" s="38" t="s">
        <v>738</v>
      </c>
      <c r="C42" s="33" t="s">
        <v>166</v>
      </c>
      <c r="D42" s="31" t="s">
        <v>653</v>
      </c>
      <c r="E42" s="31">
        <v>4871</v>
      </c>
      <c r="F42" s="32"/>
      <c r="G42" s="46">
        <f>Table14[[#This Row],[Listepris]]-(Table14[[#This Row],[Listepris]]*Forside!$B$25)</f>
        <v>4871</v>
      </c>
      <c r="H42" s="47">
        <f>Table14[[#This Row],[Listepris]]-(Table14[[#This Row],[Listepris]]*Forside!$B$26)</f>
        <v>4871</v>
      </c>
      <c r="I42" s="60" t="s">
        <v>570</v>
      </c>
      <c r="J42" s="55">
        <v>275</v>
      </c>
      <c r="K42" s="56">
        <v>50</v>
      </c>
      <c r="L42" s="57">
        <v>20</v>
      </c>
    </row>
    <row r="43" spans="1:12" ht="9" customHeight="1">
      <c r="A43" s="38"/>
      <c r="B43" s="33"/>
      <c r="C43" s="33"/>
      <c r="D43" s="31"/>
      <c r="E43" s="31"/>
      <c r="F43" s="32"/>
      <c r="G43" s="46"/>
      <c r="H43" s="47"/>
      <c r="I43" s="61"/>
      <c r="J43" s="33"/>
      <c r="K43" s="38"/>
      <c r="L43" s="33"/>
    </row>
    <row r="44" spans="1:12">
      <c r="A44" s="38" t="s">
        <v>663</v>
      </c>
      <c r="B44" s="38" t="s">
        <v>738</v>
      </c>
      <c r="C44" s="33" t="s">
        <v>89</v>
      </c>
      <c r="D44" s="31" t="s">
        <v>80</v>
      </c>
      <c r="E44" s="31">
        <v>4139</v>
      </c>
      <c r="F44" s="32"/>
      <c r="G44" s="46">
        <f>Table14[[#This Row],[Listepris]]-(Table14[[#This Row],[Listepris]]*Forside!$B$25)</f>
        <v>4139</v>
      </c>
      <c r="H44" s="47">
        <f>Table14[[#This Row],[Listepris]]-(Table14[[#This Row],[Listepris]]*Forside!$B$26)</f>
        <v>4139</v>
      </c>
      <c r="I44" s="60" t="s">
        <v>570</v>
      </c>
      <c r="J44" s="55">
        <v>245</v>
      </c>
      <c r="K44" s="56">
        <v>45</v>
      </c>
      <c r="L44" s="57">
        <v>20</v>
      </c>
    </row>
    <row r="45" spans="1:12">
      <c r="A45" s="38" t="s">
        <v>664</v>
      </c>
      <c r="B45" s="38" t="s">
        <v>738</v>
      </c>
      <c r="C45" s="33" t="s">
        <v>169</v>
      </c>
      <c r="D45" s="31" t="s">
        <v>170</v>
      </c>
      <c r="E45" s="31">
        <v>4302</v>
      </c>
      <c r="F45" s="32"/>
      <c r="G45" s="46">
        <f>Table14[[#This Row],[Listepris]]-(Table14[[#This Row],[Listepris]]*Forside!$B$25)</f>
        <v>4302</v>
      </c>
      <c r="H45" s="47">
        <f>Table14[[#This Row],[Listepris]]-(Table14[[#This Row],[Listepris]]*Forside!$B$26)</f>
        <v>4302</v>
      </c>
      <c r="I45" s="60" t="s">
        <v>570</v>
      </c>
      <c r="J45" s="55">
        <v>255</v>
      </c>
      <c r="K45" s="56">
        <v>45</v>
      </c>
      <c r="L45" s="57">
        <v>20</v>
      </c>
    </row>
    <row r="46" spans="1:12">
      <c r="A46" s="38" t="s">
        <v>665</v>
      </c>
      <c r="B46" s="38" t="s">
        <v>738</v>
      </c>
      <c r="C46" s="33" t="s">
        <v>177</v>
      </c>
      <c r="D46" s="31" t="s">
        <v>174</v>
      </c>
      <c r="E46" s="31">
        <v>4604</v>
      </c>
      <c r="F46" s="32"/>
      <c r="G46" s="46">
        <f>Table14[[#This Row],[Listepris]]-(Table14[[#This Row],[Listepris]]*Forside!$B$25)</f>
        <v>4604</v>
      </c>
      <c r="H46" s="47">
        <f>Table14[[#This Row],[Listepris]]-(Table14[[#This Row],[Listepris]]*Forside!$B$26)</f>
        <v>4604</v>
      </c>
      <c r="I46" s="60" t="s">
        <v>570</v>
      </c>
      <c r="J46" s="55">
        <v>275</v>
      </c>
      <c r="K46" s="56">
        <v>45</v>
      </c>
      <c r="L46" s="57">
        <v>21</v>
      </c>
    </row>
    <row r="47" spans="1:12" ht="9" customHeight="1">
      <c r="A47" s="38"/>
      <c r="B47" s="33"/>
      <c r="C47" s="33"/>
      <c r="D47" s="31"/>
      <c r="E47" s="31"/>
      <c r="F47" s="32"/>
      <c r="G47" s="46"/>
      <c r="H47" s="47"/>
      <c r="I47" s="61"/>
      <c r="J47" s="33"/>
      <c r="K47" s="38"/>
      <c r="L47" s="33"/>
    </row>
    <row r="48" spans="1:12">
      <c r="A48" s="38" t="s">
        <v>666</v>
      </c>
      <c r="B48" s="38" t="s">
        <v>738</v>
      </c>
      <c r="C48" s="33" t="s">
        <v>180</v>
      </c>
      <c r="D48" s="31" t="s">
        <v>107</v>
      </c>
      <c r="E48" s="31">
        <v>4466</v>
      </c>
      <c r="F48" s="32"/>
      <c r="G48" s="46">
        <f>Table14[[#This Row],[Listepris]]-(Table14[[#This Row],[Listepris]]*Forside!$B$25)</f>
        <v>4466</v>
      </c>
      <c r="H48" s="47">
        <f>Table14[[#This Row],[Listepris]]-(Table14[[#This Row],[Listepris]]*Forside!$B$26)</f>
        <v>4466</v>
      </c>
      <c r="I48" s="60" t="s">
        <v>570</v>
      </c>
      <c r="J48" s="55">
        <v>255</v>
      </c>
      <c r="K48" s="56">
        <v>40</v>
      </c>
      <c r="L48" s="57">
        <v>20</v>
      </c>
    </row>
    <row r="49" spans="1:12">
      <c r="A49" s="38" t="s">
        <v>667</v>
      </c>
      <c r="B49" s="38" t="s">
        <v>738</v>
      </c>
      <c r="C49" s="33" t="s">
        <v>202</v>
      </c>
      <c r="D49" s="31" t="s">
        <v>651</v>
      </c>
      <c r="E49" s="31">
        <v>4941</v>
      </c>
      <c r="F49" s="32"/>
      <c r="G49" s="46">
        <f>Table14[[#This Row],[Listepris]]-(Table14[[#This Row],[Listepris]]*Forside!$B$25)</f>
        <v>4941</v>
      </c>
      <c r="H49" s="47">
        <f>Table14[[#This Row],[Listepris]]-(Table14[[#This Row],[Listepris]]*Forside!$B$26)</f>
        <v>4941</v>
      </c>
      <c r="I49" s="60" t="s">
        <v>570</v>
      </c>
      <c r="J49" s="55">
        <v>305</v>
      </c>
      <c r="K49" s="56">
        <v>40</v>
      </c>
      <c r="L49" s="57">
        <v>20</v>
      </c>
    </row>
    <row r="50" spans="1:12" ht="9" customHeight="1">
      <c r="A50" s="38"/>
      <c r="B50" s="33"/>
      <c r="C50" s="33"/>
      <c r="D50" s="31"/>
      <c r="E50" s="31"/>
      <c r="F50" s="32"/>
      <c r="G50" s="46"/>
      <c r="H50" s="47"/>
      <c r="I50" s="61"/>
      <c r="J50" s="33"/>
      <c r="K50" s="38"/>
      <c r="L50" s="33"/>
    </row>
    <row r="51" spans="1:12">
      <c r="A51" s="38" t="s">
        <v>668</v>
      </c>
      <c r="B51" s="38" t="s">
        <v>738</v>
      </c>
      <c r="C51" s="33" t="s">
        <v>191</v>
      </c>
      <c r="D51" s="31" t="s">
        <v>174</v>
      </c>
      <c r="E51" s="31">
        <v>5117</v>
      </c>
      <c r="F51" s="32"/>
      <c r="G51" s="46">
        <f>Table14[[#This Row],[Listepris]]-(Table14[[#This Row],[Listepris]]*Forside!$B$25)</f>
        <v>5117</v>
      </c>
      <c r="H51" s="47">
        <f>Table14[[#This Row],[Listepris]]-(Table14[[#This Row],[Listepris]]*Forside!$B$26)</f>
        <v>5117</v>
      </c>
      <c r="I51" s="60" t="s">
        <v>570</v>
      </c>
      <c r="J51" s="55">
        <v>315</v>
      </c>
      <c r="K51" s="56">
        <v>35</v>
      </c>
      <c r="L51" s="57">
        <v>20</v>
      </c>
    </row>
    <row r="52" spans="1:12">
      <c r="A52" s="38"/>
      <c r="B52" s="33"/>
      <c r="C52" s="33"/>
      <c r="D52" s="31"/>
      <c r="E52" s="31"/>
      <c r="F52" s="59"/>
      <c r="G52" s="46"/>
      <c r="H52" s="47"/>
      <c r="I52" s="52"/>
      <c r="J52" s="55"/>
      <c r="K52" s="56"/>
      <c r="L52" s="57"/>
    </row>
    <row r="53" spans="1:12">
      <c r="A53" s="20"/>
      <c r="B53" s="20"/>
      <c r="C53" s="20"/>
      <c r="D53" s="20"/>
      <c r="E53" s="20"/>
      <c r="F53" s="20"/>
      <c r="G53" s="48"/>
      <c r="H53" s="48"/>
      <c r="I53" s="20"/>
      <c r="J53" s="49"/>
      <c r="K53" s="49"/>
      <c r="L53" s="49"/>
    </row>
  </sheetData>
  <sheetProtection selectLockedCells="1" sort="0" autoFilter="0"/>
  <mergeCells count="6">
    <mergeCell ref="A8:C8"/>
    <mergeCell ref="C2:F2"/>
    <mergeCell ref="C3:F3"/>
    <mergeCell ref="C4:F4"/>
    <mergeCell ref="C5:F5"/>
    <mergeCell ref="C6:F6"/>
  </mergeCells>
  <printOptions gridLines="1"/>
  <pageMargins left="0.23622047244094491" right="0.23622047244094491" top="0.23622047244094491" bottom="0.23622047244094491" header="0.31496062992125984" footer="0.31496062992125984"/>
  <pageSetup paperSize="9" scale="80" fitToHeight="0" orientation="portrait" horizontalDpi="300" verticalDpi="300" r:id="rId1"/>
  <colBreaks count="1" manualBreakCount="1">
    <brk id="11" max="1048575" man="1"/>
  </colBreaks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0"/>
  <sheetViews>
    <sheetView zoomScaleNormal="100" workbookViewId="0">
      <pane ySplit="15" topLeftCell="A16" activePane="bottomLeft" state="frozen"/>
      <selection pane="bottomLeft" activeCell="C8" sqref="C8"/>
    </sheetView>
  </sheetViews>
  <sheetFormatPr defaultColWidth="9.140625" defaultRowHeight="15"/>
  <cols>
    <col min="1" max="1" width="19.140625" bestFit="1" customWidth="1"/>
    <col min="2" max="2" width="36.28515625" customWidth="1"/>
    <col min="3" max="3" width="30.140625" customWidth="1"/>
    <col min="4" max="4" width="21" bestFit="1" customWidth="1"/>
    <col min="5" max="5" width="14.140625" bestFit="1" customWidth="1"/>
  </cols>
  <sheetData>
    <row r="1" spans="1:5">
      <c r="A1" s="20"/>
      <c r="B1" s="20"/>
      <c r="C1" s="20"/>
      <c r="D1" s="20"/>
      <c r="E1" s="20"/>
    </row>
    <row r="2" spans="1:5">
      <c r="A2" s="20"/>
      <c r="B2" s="20"/>
      <c r="C2" s="20"/>
      <c r="D2" s="20"/>
      <c r="E2" s="20"/>
    </row>
    <row r="3" spans="1:5" ht="39.75" customHeight="1" thickBot="1">
      <c r="A3" s="1"/>
      <c r="B3" s="12" t="s">
        <v>5</v>
      </c>
      <c r="C3" s="12"/>
      <c r="D3" s="1"/>
      <c r="E3" s="1"/>
    </row>
    <row r="4" spans="1:5" ht="15" customHeight="1">
      <c r="A4" s="21" t="s">
        <v>297</v>
      </c>
      <c r="B4" s="11"/>
      <c r="C4" s="21" t="s">
        <v>298</v>
      </c>
      <c r="D4" s="4"/>
      <c r="E4" s="20"/>
    </row>
    <row r="5" spans="1:5" ht="15" customHeight="1">
      <c r="A5" s="16" t="s">
        <v>21</v>
      </c>
      <c r="B5" s="30">
        <f>Forside!B10</f>
        <v>0</v>
      </c>
      <c r="C5" s="16" t="s">
        <v>295</v>
      </c>
      <c r="D5" s="35">
        <f>Forside!B25</f>
        <v>0</v>
      </c>
      <c r="E5" s="20"/>
    </row>
    <row r="6" spans="1:5">
      <c r="A6" s="16" t="s">
        <v>293</v>
      </c>
      <c r="B6" s="30">
        <f>Forside!B12</f>
        <v>0</v>
      </c>
      <c r="C6" s="16" t="s">
        <v>296</v>
      </c>
      <c r="D6" s="35">
        <f>Forside!B26</f>
        <v>0</v>
      </c>
      <c r="E6" s="20"/>
    </row>
    <row r="7" spans="1:5">
      <c r="A7" s="16" t="s">
        <v>22</v>
      </c>
      <c r="B7" s="30">
        <f>Forside!B14</f>
        <v>0</v>
      </c>
      <c r="C7" s="16"/>
      <c r="D7" s="34"/>
      <c r="E7" s="20"/>
    </row>
    <row r="8" spans="1:5">
      <c r="A8" s="16" t="s">
        <v>1</v>
      </c>
      <c r="B8" s="30">
        <f>Forside!B16</f>
        <v>0</v>
      </c>
      <c r="C8" s="16"/>
      <c r="D8" s="10"/>
      <c r="E8" s="20"/>
    </row>
    <row r="9" spans="1:5">
      <c r="A9" s="16" t="s">
        <v>23</v>
      </c>
      <c r="B9" s="30">
        <f>Forside!B20</f>
        <v>0</v>
      </c>
      <c r="C9" s="22"/>
      <c r="D9" s="10"/>
      <c r="E9" s="20"/>
    </row>
    <row r="10" spans="1:5">
      <c r="A10" s="16" t="s">
        <v>294</v>
      </c>
      <c r="B10" s="30">
        <f>Forside!B18</f>
        <v>0</v>
      </c>
      <c r="C10" s="16"/>
      <c r="D10" s="35"/>
      <c r="E10" s="20"/>
    </row>
    <row r="11" spans="1:5">
      <c r="A11" s="16" t="s">
        <v>11</v>
      </c>
      <c r="B11" s="30">
        <f>Forside!B23</f>
        <v>0</v>
      </c>
      <c r="C11" s="16"/>
      <c r="D11" s="35"/>
      <c r="E11" s="20"/>
    </row>
    <row r="12" spans="1:5" ht="15.75" thickBot="1">
      <c r="A12" s="18"/>
      <c r="B12" s="9"/>
      <c r="C12" s="18"/>
      <c r="D12" s="29"/>
      <c r="E12" s="20"/>
    </row>
    <row r="13" spans="1:5">
      <c r="A13" s="1"/>
      <c r="B13" s="1"/>
      <c r="C13" s="1"/>
    </row>
    <row r="14" spans="1:5">
      <c r="A14" s="20"/>
      <c r="B14" s="20"/>
      <c r="C14" s="20"/>
    </row>
    <row r="15" spans="1:5" ht="21.75" customHeight="1">
      <c r="A15" s="6" t="s">
        <v>303</v>
      </c>
      <c r="B15" s="6" t="s">
        <v>28</v>
      </c>
      <c r="C15" s="6" t="s">
        <v>302</v>
      </c>
    </row>
    <row r="16" spans="1:5">
      <c r="A16" t="s">
        <v>299</v>
      </c>
    </row>
    <row r="17" spans="1:3">
      <c r="B17" s="38" t="s">
        <v>409</v>
      </c>
      <c r="C17">
        <f>SUM(Person!F12:F71)</f>
        <v>0</v>
      </c>
    </row>
    <row r="18" spans="1:3">
      <c r="B18" s="38" t="s">
        <v>464</v>
      </c>
      <c r="C18">
        <f>SUM(Person!F74:F117)</f>
        <v>0</v>
      </c>
    </row>
    <row r="19" spans="1:3">
      <c r="B19" s="38" t="s">
        <v>630</v>
      </c>
      <c r="C19">
        <f>SUM('Hakkapeliitta 9'!F12:F30)</f>
        <v>0</v>
      </c>
    </row>
    <row r="21" spans="1:3">
      <c r="A21" t="s">
        <v>300</v>
      </c>
    </row>
    <row r="22" spans="1:3">
      <c r="B22" s="38" t="s">
        <v>467</v>
      </c>
      <c r="C22">
        <f>SUM(SUV!F12:F85)</f>
        <v>0</v>
      </c>
    </row>
    <row r="23" spans="1:3">
      <c r="B23" s="38" t="s">
        <v>531</v>
      </c>
      <c r="C23">
        <f>SUM(SUV!F88:F159)</f>
        <v>0</v>
      </c>
    </row>
    <row r="24" spans="1:3">
      <c r="B24" s="38" t="s">
        <v>646</v>
      </c>
      <c r="C24">
        <f>SUM('Hakkapeliitta 9'!F33:F51)</f>
        <v>0</v>
      </c>
    </row>
    <row r="26" spans="1:3">
      <c r="A26" t="s">
        <v>301</v>
      </c>
    </row>
    <row r="27" spans="1:3">
      <c r="B27" t="s">
        <v>533</v>
      </c>
      <c r="C27">
        <f>SUM('C'!F12:F31)</f>
        <v>0</v>
      </c>
    </row>
    <row r="28" spans="1:3">
      <c r="B28" t="s">
        <v>669</v>
      </c>
      <c r="C28">
        <f>SUM('C'!F49:F74)</f>
        <v>0</v>
      </c>
    </row>
    <row r="29" spans="1:3">
      <c r="B29" s="38" t="s">
        <v>628</v>
      </c>
      <c r="C29">
        <f>SUM('C'!F34:F46)</f>
        <v>0</v>
      </c>
    </row>
    <row r="30" spans="1:3">
      <c r="B30" s="38" t="s">
        <v>629</v>
      </c>
      <c r="C30">
        <f>SUM('C'!F77:F94)</f>
        <v>0</v>
      </c>
    </row>
    <row r="32" spans="1:3">
      <c r="A32" t="s">
        <v>627</v>
      </c>
    </row>
    <row r="33" spans="1:3">
      <c r="B33" t="s">
        <v>572</v>
      </c>
      <c r="C33">
        <f>SUM(EV!F12:F48)</f>
        <v>0</v>
      </c>
    </row>
    <row r="34" spans="1:3">
      <c r="B34" s="38" t="s">
        <v>605</v>
      </c>
      <c r="C34">
        <f>SUM(EV!F51:F77)</f>
        <v>0</v>
      </c>
    </row>
    <row r="35" spans="1:3">
      <c r="B35" s="38"/>
    </row>
    <row r="36" spans="1:3">
      <c r="A36" t="s">
        <v>775</v>
      </c>
      <c r="B36" s="38" t="s">
        <v>744</v>
      </c>
      <c r="C36">
        <f>SUM(Nordman!F12:F29)</f>
        <v>0</v>
      </c>
    </row>
    <row r="37" spans="1:3">
      <c r="B37" s="38" t="s">
        <v>757</v>
      </c>
      <c r="C37">
        <f>SUM(Nordman!F32:F52)</f>
        <v>0</v>
      </c>
    </row>
    <row r="39" spans="1:3" ht="15.75" thickBot="1">
      <c r="B39" s="51" t="s">
        <v>304</v>
      </c>
      <c r="C39" s="51">
        <f>SUM(C17:C34)</f>
        <v>0</v>
      </c>
    </row>
    <row r="40" spans="1:3" ht="15.75" thickTop="1"/>
  </sheetData>
  <sheetProtection sort="0" autoFilter="0"/>
  <printOptions gridLines="1"/>
  <pageMargins left="0.23622047244094491" right="0.23622047244094491" top="0.23622047244094491" bottom="0.23622047244094491" header="0.31496062992125984" footer="0.31496062992125984"/>
  <pageSetup paperSize="9" scale="83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Forside</vt:lpstr>
      <vt:lpstr>Person</vt:lpstr>
      <vt:lpstr>SUV</vt:lpstr>
      <vt:lpstr>C</vt:lpstr>
      <vt:lpstr>EV</vt:lpstr>
      <vt:lpstr>Nordman</vt:lpstr>
      <vt:lpstr>Hakkapeliitta 9</vt:lpstr>
      <vt:lpstr>Total</vt:lpstr>
      <vt:lpstr>'C'!Print_Area</vt:lpstr>
      <vt:lpstr>EV!Print_Area</vt:lpstr>
      <vt:lpstr>Forside!Print_Area</vt:lpstr>
      <vt:lpstr>'Hakkapeliitta 9'!Print_Area</vt:lpstr>
      <vt:lpstr>Nordman!Print_Area</vt:lpstr>
      <vt:lpstr>Person!Print_Area</vt:lpstr>
      <vt:lpstr>SUV!Print_Area</vt:lpstr>
      <vt:lpstr>Total!Print_Area</vt:lpstr>
      <vt:lpstr>Total!Print_Titles</vt:lpstr>
    </vt:vector>
  </TitlesOfParts>
  <Company>Nokian Tyres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Persson Jon</dc:creator>
  <cp:lastModifiedBy>Røssel Kjetil</cp:lastModifiedBy>
  <cp:lastPrinted>2015-11-25T10:37:22Z</cp:lastPrinted>
  <dcterms:created xsi:type="dcterms:W3CDTF">2015-09-03T06:24:31Z</dcterms:created>
  <dcterms:modified xsi:type="dcterms:W3CDTF">2023-04-20T15:00:45Z</dcterms:modified>
</cp:coreProperties>
</file>