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S:\Innsalg\Tilbud 2024\"/>
    </mc:Choice>
  </mc:AlternateContent>
  <xr:revisionPtr revIDLastSave="0" documentId="13_ncr:1_{90975CD8-A502-4EF4-B899-366EB7FA9CDB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 Kont tilbud 2021" sheetId="2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28" l="1"/>
  <c r="I36" i="28"/>
  <c r="H36" i="28"/>
  <c r="G36" i="28"/>
  <c r="G17" i="28"/>
  <c r="H17" i="28"/>
  <c r="I17" i="28"/>
  <c r="J17" i="28"/>
  <c r="G15" i="28"/>
  <c r="G8" i="28"/>
  <c r="I8" i="28" s="1"/>
  <c r="G10" i="28"/>
  <c r="I10" i="28" s="1"/>
  <c r="G12" i="28"/>
  <c r="I12" i="28" s="1"/>
  <c r="G14" i="28"/>
  <c r="I14" i="28" s="1"/>
  <c r="G16" i="28"/>
  <c r="I16" i="28" s="1"/>
  <c r="G19" i="28"/>
  <c r="I19" i="28" s="1"/>
  <c r="G20" i="28"/>
  <c r="I20" i="28" s="1"/>
  <c r="G21" i="28"/>
  <c r="I21" i="28" s="1"/>
  <c r="G22" i="28"/>
  <c r="I22" i="28" s="1"/>
  <c r="G24" i="28"/>
  <c r="I24" i="28" s="1"/>
  <c r="G25" i="28"/>
  <c r="I25" i="28" s="1"/>
  <c r="G26" i="28"/>
  <c r="I26" i="28" s="1"/>
  <c r="G27" i="28"/>
  <c r="I27" i="28" s="1"/>
  <c r="G28" i="28"/>
  <c r="I28" i="28" s="1"/>
  <c r="G30" i="28"/>
  <c r="I30" i="28" s="1"/>
  <c r="G32" i="28"/>
  <c r="I32" i="28" s="1"/>
  <c r="G34" i="28"/>
  <c r="I34" i="28" s="1"/>
  <c r="G35" i="28"/>
  <c r="I35" i="28" s="1"/>
  <c r="G37" i="28"/>
  <c r="I37" i="28" s="1"/>
  <c r="G38" i="28"/>
  <c r="I38" i="28" s="1"/>
  <c r="G40" i="28"/>
  <c r="I40" i="28" s="1"/>
  <c r="G41" i="28"/>
  <c r="I41" i="28" s="1"/>
  <c r="G43" i="28"/>
  <c r="I43" i="28" s="1"/>
  <c r="G45" i="28"/>
  <c r="I45" i="28" s="1"/>
  <c r="G46" i="28"/>
  <c r="I46" i="28" s="1"/>
  <c r="G48" i="28"/>
  <c r="I48" i="28" s="1"/>
  <c r="I15" i="28" l="1"/>
  <c r="H15" i="28"/>
  <c r="J15" i="28" s="1"/>
  <c r="H8" i="28"/>
  <c r="J8" i="28" s="1"/>
  <c r="K49" i="28" l="1"/>
  <c r="H45" i="28"/>
  <c r="H10" i="28"/>
  <c r="H12" i="28"/>
  <c r="H14" i="28"/>
  <c r="J14" i="28" s="1"/>
  <c r="H16" i="28"/>
  <c r="J16" i="28" s="1"/>
  <c r="H19" i="28"/>
  <c r="J19" i="28" s="1"/>
  <c r="H20" i="28"/>
  <c r="J20" i="28" s="1"/>
  <c r="H21" i="28"/>
  <c r="J21" i="28" s="1"/>
  <c r="H22" i="28"/>
  <c r="J22" i="28" s="1"/>
  <c r="H24" i="28"/>
  <c r="J24" i="28" s="1"/>
  <c r="H25" i="28"/>
  <c r="J25" i="28" s="1"/>
  <c r="H26" i="28"/>
  <c r="J26" i="28" s="1"/>
  <c r="H27" i="28"/>
  <c r="J27" i="28" s="1"/>
  <c r="H28" i="28"/>
  <c r="J28" i="28" s="1"/>
  <c r="H30" i="28"/>
  <c r="H32" i="28"/>
  <c r="H34" i="28"/>
  <c r="H35" i="28"/>
  <c r="J35" i="28" s="1"/>
  <c r="H37" i="28"/>
  <c r="J37" i="28" s="1"/>
  <c r="H38" i="28"/>
  <c r="H40" i="28"/>
  <c r="J40" i="28" s="1"/>
  <c r="H41" i="28"/>
  <c r="H43" i="28"/>
  <c r="J43" i="28" s="1"/>
  <c r="H46" i="28"/>
  <c r="H48" i="28"/>
  <c r="J48" i="28" s="1"/>
  <c r="J32" i="28"/>
  <c r="J10" i="28"/>
  <c r="J46" i="28" l="1"/>
  <c r="J41" i="28"/>
  <c r="J38" i="28"/>
  <c r="J30" i="28"/>
  <c r="J45" i="28"/>
  <c r="J34" i="28"/>
  <c r="J12" i="28"/>
</calcChain>
</file>

<file path=xl/sharedStrings.xml><?xml version="1.0" encoding="utf-8"?>
<sst xmlns="http://schemas.openxmlformats.org/spreadsheetml/2006/main" count="137" uniqueCount="74">
  <si>
    <t>Dimensjon</t>
  </si>
  <si>
    <t>Mønster</t>
  </si>
  <si>
    <t>265/70R19,5</t>
  </si>
  <si>
    <t>295/80R22,5</t>
  </si>
  <si>
    <t>315/80R22,5</t>
  </si>
  <si>
    <t>275/70R22,5</t>
  </si>
  <si>
    <t>315/70R22,5</t>
  </si>
  <si>
    <t>385/65R22,5</t>
  </si>
  <si>
    <t>385/55R22,5</t>
  </si>
  <si>
    <t>315/60R22,5</t>
  </si>
  <si>
    <t>295/60R22,5</t>
  </si>
  <si>
    <t>KRD02</t>
  </si>
  <si>
    <t>435/50R19,5</t>
  </si>
  <si>
    <t>KLT03</t>
  </si>
  <si>
    <t>445/45R19,5</t>
  </si>
  <si>
    <t>KWD01</t>
  </si>
  <si>
    <t>KRD50</t>
  </si>
  <si>
    <t>KXS10</t>
  </si>
  <si>
    <t>KXD10</t>
  </si>
  <si>
    <t>KWA03</t>
  </si>
  <si>
    <t>154L</t>
  </si>
  <si>
    <t>156L</t>
  </si>
  <si>
    <t>152M</t>
  </si>
  <si>
    <t>148M</t>
  </si>
  <si>
    <t>150K</t>
  </si>
  <si>
    <t>152L</t>
  </si>
  <si>
    <t>285/70R19,5</t>
  </si>
  <si>
    <t>150J</t>
  </si>
  <si>
    <t>KRT03</t>
  </si>
  <si>
    <t>143J</t>
  </si>
  <si>
    <t>KMA01</t>
  </si>
  <si>
    <t>Henger</t>
  </si>
  <si>
    <t>aksler</t>
  </si>
  <si>
    <t>156K</t>
  </si>
  <si>
    <t>158L</t>
  </si>
  <si>
    <t>160J</t>
  </si>
  <si>
    <t>154M</t>
  </si>
  <si>
    <t>vare.nr</t>
  </si>
  <si>
    <t>front -helårs</t>
  </si>
  <si>
    <t>Front-vinter</t>
  </si>
  <si>
    <t>Driv-vinter</t>
  </si>
  <si>
    <t>Driv-Helårs</t>
  </si>
  <si>
    <t>Front-Vinter</t>
  </si>
  <si>
    <t>Front-Helårs</t>
  </si>
  <si>
    <t>Driv-Vinter</t>
  </si>
  <si>
    <t>KMD51</t>
  </si>
  <si>
    <t>305/70R22,5</t>
  </si>
  <si>
    <t>Alle aksler-Vinter</t>
  </si>
  <si>
    <t>245/70R19,5</t>
  </si>
  <si>
    <t>160K</t>
  </si>
  <si>
    <t>KMA12</t>
  </si>
  <si>
    <t>Alle aksler-Mixed</t>
  </si>
  <si>
    <t>Bonus</t>
  </si>
  <si>
    <t>Best.</t>
  </si>
  <si>
    <t>Antall.</t>
  </si>
  <si>
    <t>KXT10</t>
  </si>
  <si>
    <t xml:space="preserve">Driv-Mixed </t>
  </si>
  <si>
    <t xml:space="preserve">Inntil 7,5% </t>
  </si>
  <si>
    <t>Inntil 4% Volum</t>
  </si>
  <si>
    <t xml:space="preserve">Leveringsbetingelse ; Fritt levert </t>
  </si>
  <si>
    <t xml:space="preserve">Alle dekk er merket  M+S og 3PMSF- </t>
  </si>
  <si>
    <t>Forhandlers navn ;</t>
  </si>
  <si>
    <t>Bestillers navn ;</t>
  </si>
  <si>
    <t>Netto faktura pris pr. etter 10% kontainer rabatt</t>
  </si>
  <si>
    <t>Nettopris etter medlems bonus</t>
  </si>
  <si>
    <t>Liste pris pr.  01.09.23</t>
  </si>
  <si>
    <r>
      <t>NB</t>
    </r>
    <r>
      <rPr>
        <b/>
        <sz val="11"/>
        <rFont val="Arial"/>
        <family val="2"/>
      </rPr>
      <t>: Leveringsdatoens listepris er gjeldene. Endres  den,vil netto faktureringspris endres tilsvarende</t>
    </r>
    <r>
      <rPr>
        <b/>
        <sz val="12"/>
        <rFont val="Arial"/>
        <family val="2"/>
      </rPr>
      <t>.</t>
    </r>
  </si>
  <si>
    <t>For levering sommer/høst 2024, er siste bestillingsfrist 15.12.2023.</t>
  </si>
  <si>
    <t>Betalingsforfall 01.12.2024</t>
  </si>
  <si>
    <t>Fagdekk Kontainer tilbud KUMHO buss/last høst 2024.</t>
  </si>
  <si>
    <t>KLT23</t>
  </si>
  <si>
    <r>
      <t xml:space="preserve">Henger  </t>
    </r>
    <r>
      <rPr>
        <sz val="12"/>
        <color rgb="FFFF0000"/>
        <rFont val="Arial"/>
        <family val="2"/>
      </rPr>
      <t>NY</t>
    </r>
  </si>
  <si>
    <r>
      <t xml:space="preserve">Driv-Helårs </t>
    </r>
    <r>
      <rPr>
        <sz val="12"/>
        <color rgb="FFFF0000"/>
        <rFont val="Arial"/>
        <family val="2"/>
      </rPr>
      <t>Ny varenr.</t>
    </r>
  </si>
  <si>
    <r>
      <t xml:space="preserve">Front-Helårs </t>
    </r>
    <r>
      <rPr>
        <sz val="12"/>
        <color rgb="FFFF0000"/>
        <rFont val="Arial"/>
        <family val="2"/>
      </rPr>
      <t>NB; LI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</si>
</sst>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ＭＳ Ｐゴシック"/>
      <family val="3"/>
      <charset val="128"/>
    </font>
    <font>
      <b/>
      <sz val="11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6" fillId="0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0" xfId="0" applyFont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0" fontId="0" fillId="2" borderId="0" xfId="0" applyFill="1"/>
    <xf numFmtId="1" fontId="0" fillId="0" borderId="0" xfId="0" applyNumberFormat="1" applyFill="1" applyAlignment="1">
      <alignment horizont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right" vertical="top" wrapText="1"/>
    </xf>
    <xf numFmtId="0" fontId="8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7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7" fillId="2" borderId="0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horizontal="left"/>
    </xf>
  </cellXfs>
  <cellStyles count="2">
    <cellStyle name="Normal" xfId="0" builtinId="0"/>
    <cellStyle name="標準_PRICE LIS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1"/>
  <sheetViews>
    <sheetView tabSelected="1" workbookViewId="0">
      <pane ySplit="6" topLeftCell="A7" activePane="bottomLeft" state="frozen"/>
      <selection pane="bottomLeft" activeCell="N25" sqref="N25"/>
    </sheetView>
  </sheetViews>
  <sheetFormatPr baseColWidth="10" defaultRowHeight="12.75"/>
  <cols>
    <col min="1" max="1" width="14.28515625" customWidth="1"/>
    <col min="2" max="2" width="8" customWidth="1"/>
    <col min="3" max="3" width="11" customWidth="1"/>
    <col min="4" max="4" width="22.85546875" customWidth="1"/>
    <col min="5" max="5" width="11.140625" style="4" customWidth="1"/>
    <col min="6" max="6" width="10.5703125" style="4" customWidth="1"/>
    <col min="7" max="7" width="15.7109375" customWidth="1"/>
    <col min="8" max="8" width="11.85546875" style="4" customWidth="1"/>
    <col min="9" max="9" width="11.28515625" style="4" customWidth="1"/>
    <col min="10" max="10" width="13.5703125" customWidth="1"/>
    <col min="11" max="11" width="8.140625" customWidth="1"/>
  </cols>
  <sheetData>
    <row r="1" spans="1:15" ht="9" customHeight="1">
      <c r="A1" s="45" t="s">
        <v>69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5" ht="6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5" ht="21.7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5" ht="19.5" customHeight="1">
      <c r="A4" s="38"/>
      <c r="B4" s="38"/>
      <c r="C4" s="38"/>
      <c r="D4" s="38"/>
      <c r="E4" s="39"/>
      <c r="F4" s="43" t="s">
        <v>65</v>
      </c>
      <c r="G4" s="43" t="s">
        <v>63</v>
      </c>
      <c r="H4" s="29"/>
      <c r="I4" s="39"/>
      <c r="J4" s="43" t="s">
        <v>64</v>
      </c>
      <c r="K4" s="19"/>
    </row>
    <row r="5" spans="1:15" ht="47.25" customHeight="1">
      <c r="A5" s="34" t="s">
        <v>0</v>
      </c>
      <c r="B5" s="35"/>
      <c r="C5" s="35" t="s">
        <v>1</v>
      </c>
      <c r="D5" s="35" t="s">
        <v>32</v>
      </c>
      <c r="E5" s="36" t="s">
        <v>37</v>
      </c>
      <c r="F5" s="43"/>
      <c r="G5" s="43"/>
      <c r="H5" s="37" t="s">
        <v>57</v>
      </c>
      <c r="I5" s="37" t="s">
        <v>58</v>
      </c>
      <c r="J5" s="43"/>
      <c r="K5" s="36" t="s">
        <v>53</v>
      </c>
      <c r="M5" s="6"/>
      <c r="N5" s="6"/>
      <c r="O5" s="5"/>
    </row>
    <row r="6" spans="1:15" ht="15.75">
      <c r="A6" s="30"/>
      <c r="B6" s="31"/>
      <c r="C6" s="31"/>
      <c r="D6" s="31"/>
      <c r="E6" s="32"/>
      <c r="F6" s="44"/>
      <c r="G6" s="44"/>
      <c r="H6" s="32" t="s">
        <v>52</v>
      </c>
      <c r="I6" s="32" t="s">
        <v>52</v>
      </c>
      <c r="J6" s="44"/>
      <c r="K6" s="33" t="s">
        <v>54</v>
      </c>
      <c r="M6" s="1"/>
      <c r="N6" s="1"/>
      <c r="O6" s="1"/>
    </row>
    <row r="7" spans="1:15" ht="15">
      <c r="A7" s="10"/>
      <c r="B7" s="10"/>
      <c r="C7" s="10"/>
      <c r="D7" s="10"/>
      <c r="E7" s="12"/>
      <c r="F7" s="12"/>
      <c r="G7" s="13"/>
      <c r="H7" s="14"/>
      <c r="I7" s="14"/>
      <c r="J7" s="14"/>
      <c r="K7" s="15"/>
      <c r="M7" s="7"/>
      <c r="N7" s="7"/>
      <c r="O7" s="8"/>
    </row>
    <row r="8" spans="1:15" ht="15">
      <c r="A8" s="10" t="s">
        <v>48</v>
      </c>
      <c r="B8" s="10" t="s">
        <v>29</v>
      </c>
      <c r="C8" s="10" t="s">
        <v>28</v>
      </c>
      <c r="D8" s="10" t="s">
        <v>31</v>
      </c>
      <c r="E8" s="12">
        <v>2229013</v>
      </c>
      <c r="F8" s="12">
        <v>5294</v>
      </c>
      <c r="G8" s="13">
        <f>(F8*0.6)*0.9</f>
        <v>2858.76</v>
      </c>
      <c r="H8" s="14">
        <f>G8*7.5%</f>
        <v>214.40700000000001</v>
      </c>
      <c r="I8" s="14">
        <f>G8*4%</f>
        <v>114.35040000000001</v>
      </c>
      <c r="J8" s="14">
        <f>G8-H8-I8</f>
        <v>2530.0026000000003</v>
      </c>
      <c r="K8" s="15"/>
      <c r="M8" s="7"/>
      <c r="N8" s="7"/>
      <c r="O8" s="8"/>
    </row>
    <row r="9" spans="1:15" ht="7.5" customHeight="1">
      <c r="A9" s="16"/>
      <c r="B9" s="16"/>
      <c r="C9" s="16"/>
      <c r="D9" s="16"/>
      <c r="E9" s="17"/>
      <c r="F9" s="17"/>
      <c r="G9" s="18"/>
      <c r="H9" s="18"/>
      <c r="I9" s="18"/>
      <c r="J9" s="18"/>
      <c r="K9" s="15"/>
      <c r="M9" s="7"/>
      <c r="N9" s="7"/>
      <c r="O9" s="8"/>
    </row>
    <row r="10" spans="1:15" ht="15">
      <c r="A10" s="10" t="s">
        <v>2</v>
      </c>
      <c r="B10" s="10" t="s">
        <v>29</v>
      </c>
      <c r="C10" s="10" t="s">
        <v>30</v>
      </c>
      <c r="D10" s="10" t="s">
        <v>31</v>
      </c>
      <c r="E10" s="12">
        <v>1881713</v>
      </c>
      <c r="F10" s="12">
        <v>5481</v>
      </c>
      <c r="G10" s="13">
        <f>(F10*0.6)*0.9</f>
        <v>2959.74</v>
      </c>
      <c r="H10" s="14">
        <f t="shared" ref="H10:H48" si="0">G10*7.5%</f>
        <v>221.98049999999998</v>
      </c>
      <c r="I10" s="14">
        <f t="shared" ref="I10:I48" si="1">G10*4%</f>
        <v>118.38959999999999</v>
      </c>
      <c r="J10" s="14">
        <f t="shared" ref="J10:J48" si="2">G10-H10-I10</f>
        <v>2619.3698999999997</v>
      </c>
      <c r="K10" s="15"/>
      <c r="M10" s="7"/>
      <c r="N10" s="7"/>
      <c r="O10" s="8"/>
    </row>
    <row r="11" spans="1:15" ht="6.75" customHeight="1">
      <c r="A11" s="16"/>
      <c r="B11" s="16"/>
      <c r="C11" s="16"/>
      <c r="D11" s="16"/>
      <c r="E11" s="17"/>
      <c r="F11" s="17"/>
      <c r="G11" s="18"/>
      <c r="H11" s="18"/>
      <c r="I11" s="18"/>
      <c r="J11" s="18"/>
      <c r="K11" s="15"/>
      <c r="M11" s="7"/>
      <c r="N11" s="7"/>
      <c r="O11" s="8"/>
    </row>
    <row r="12" spans="1:15" ht="15">
      <c r="A12" s="10" t="s">
        <v>26</v>
      </c>
      <c r="B12" s="10" t="s">
        <v>27</v>
      </c>
      <c r="C12" s="10" t="s">
        <v>28</v>
      </c>
      <c r="D12" s="10" t="s">
        <v>31</v>
      </c>
      <c r="E12" s="12">
        <v>2228713</v>
      </c>
      <c r="F12" s="12">
        <v>6186</v>
      </c>
      <c r="G12" s="13">
        <f>(F12*0.6)*0.9</f>
        <v>3340.44</v>
      </c>
      <c r="H12" s="14">
        <f t="shared" si="0"/>
        <v>250.53299999999999</v>
      </c>
      <c r="I12" s="14">
        <f t="shared" si="1"/>
        <v>133.61760000000001</v>
      </c>
      <c r="J12" s="14">
        <f t="shared" si="2"/>
        <v>2956.2894000000001</v>
      </c>
      <c r="K12" s="15"/>
      <c r="M12" s="7"/>
      <c r="N12" s="7"/>
      <c r="O12" s="8"/>
    </row>
    <row r="13" spans="1:15" ht="9" customHeight="1">
      <c r="A13" s="16"/>
      <c r="B13" s="16"/>
      <c r="C13" s="16"/>
      <c r="D13" s="16"/>
      <c r="E13" s="17"/>
      <c r="F13" s="17"/>
      <c r="G13" s="18"/>
      <c r="H13" s="18"/>
      <c r="I13" s="18"/>
      <c r="J13" s="18"/>
      <c r="K13" s="15"/>
      <c r="M13" s="7"/>
      <c r="N13" s="7"/>
      <c r="O13" s="8"/>
    </row>
    <row r="14" spans="1:15" ht="15">
      <c r="A14" s="10" t="s">
        <v>12</v>
      </c>
      <c r="B14" s="10" t="s">
        <v>35</v>
      </c>
      <c r="C14" s="10" t="s">
        <v>13</v>
      </c>
      <c r="D14" s="10" t="s">
        <v>31</v>
      </c>
      <c r="E14" s="12">
        <v>2146003</v>
      </c>
      <c r="F14" s="12">
        <v>7826</v>
      </c>
      <c r="G14" s="13">
        <f>(F14*0.6)*0.9</f>
        <v>4226.04</v>
      </c>
      <c r="H14" s="14">
        <f t="shared" si="0"/>
        <v>316.95299999999997</v>
      </c>
      <c r="I14" s="14">
        <f t="shared" si="1"/>
        <v>169.04159999999999</v>
      </c>
      <c r="J14" s="14">
        <f t="shared" si="2"/>
        <v>3740.0454</v>
      </c>
      <c r="K14" s="15"/>
      <c r="M14" s="7"/>
      <c r="N14" s="7"/>
      <c r="O14" s="8"/>
    </row>
    <row r="15" spans="1:15" ht="15">
      <c r="A15" s="15" t="s">
        <v>12</v>
      </c>
      <c r="B15" s="15" t="s">
        <v>35</v>
      </c>
      <c r="C15" s="15" t="s">
        <v>70</v>
      </c>
      <c r="D15" s="15" t="s">
        <v>71</v>
      </c>
      <c r="E15" s="12">
        <v>2303153</v>
      </c>
      <c r="F15" s="12">
        <v>8829</v>
      </c>
      <c r="G15" s="13">
        <f>(F15*0.6)*0.9</f>
        <v>4767.66</v>
      </c>
      <c r="H15" s="14">
        <f t="shared" si="0"/>
        <v>357.5745</v>
      </c>
      <c r="I15" s="14">
        <f t="shared" si="1"/>
        <v>190.7064</v>
      </c>
      <c r="J15" s="14">
        <f t="shared" si="2"/>
        <v>4219.3791000000001</v>
      </c>
      <c r="K15" s="15"/>
      <c r="M15" s="7"/>
      <c r="N15" s="7"/>
      <c r="O15" s="8"/>
    </row>
    <row r="16" spans="1:15" ht="15">
      <c r="A16" s="10" t="s">
        <v>14</v>
      </c>
      <c r="B16" s="10" t="s">
        <v>35</v>
      </c>
      <c r="C16" s="10" t="s">
        <v>13</v>
      </c>
      <c r="D16" s="10" t="s">
        <v>31</v>
      </c>
      <c r="E16" s="12">
        <v>2144823</v>
      </c>
      <c r="F16" s="12">
        <v>9631</v>
      </c>
      <c r="G16" s="13">
        <f>(F16*0.6)*0.9</f>
        <v>5200.74</v>
      </c>
      <c r="H16" s="14">
        <f t="shared" si="0"/>
        <v>390.05549999999999</v>
      </c>
      <c r="I16" s="14">
        <f t="shared" si="1"/>
        <v>208.02959999999999</v>
      </c>
      <c r="J16" s="14">
        <f t="shared" si="2"/>
        <v>4602.6548999999995</v>
      </c>
      <c r="K16" s="15"/>
      <c r="M16" s="7"/>
      <c r="N16" s="7"/>
      <c r="O16" s="8"/>
    </row>
    <row r="17" spans="1:15" ht="15">
      <c r="A17" s="15" t="s">
        <v>14</v>
      </c>
      <c r="B17" s="15" t="s">
        <v>35</v>
      </c>
      <c r="C17" s="15" t="s">
        <v>70</v>
      </c>
      <c r="D17" s="15" t="s">
        <v>71</v>
      </c>
      <c r="E17" s="12">
        <v>2306153</v>
      </c>
      <c r="F17" s="12">
        <v>9968</v>
      </c>
      <c r="G17" s="13">
        <f>(F17*0.6)*0.9</f>
        <v>5382.72</v>
      </c>
      <c r="H17" s="14">
        <f t="shared" si="0"/>
        <v>403.70400000000001</v>
      </c>
      <c r="I17" s="14">
        <f t="shared" si="1"/>
        <v>215.30880000000002</v>
      </c>
      <c r="J17" s="14">
        <f t="shared" si="2"/>
        <v>4763.7072000000007</v>
      </c>
      <c r="K17" s="15"/>
      <c r="M17" s="7"/>
      <c r="N17" s="7"/>
      <c r="O17" s="8"/>
    </row>
    <row r="18" spans="1:15" ht="9" customHeight="1">
      <c r="A18" s="16"/>
      <c r="B18" s="16"/>
      <c r="C18" s="16"/>
      <c r="D18" s="16"/>
      <c r="E18" s="17"/>
      <c r="F18" s="17"/>
      <c r="G18" s="18"/>
      <c r="H18" s="18"/>
      <c r="I18" s="18"/>
      <c r="J18" s="18"/>
      <c r="K18" s="15"/>
      <c r="M18" s="7"/>
      <c r="N18" s="7"/>
      <c r="O18" s="8"/>
    </row>
    <row r="19" spans="1:15" ht="15">
      <c r="A19" s="10" t="s">
        <v>3</v>
      </c>
      <c r="B19" s="10" t="s">
        <v>36</v>
      </c>
      <c r="C19" s="10" t="s">
        <v>19</v>
      </c>
      <c r="D19" s="10" t="s">
        <v>39</v>
      </c>
      <c r="E19" s="12">
        <v>2261693</v>
      </c>
      <c r="F19" s="12">
        <v>7830</v>
      </c>
      <c r="G19" s="13">
        <f>(F19*0.6)*0.9</f>
        <v>4228.2</v>
      </c>
      <c r="H19" s="14">
        <f t="shared" si="0"/>
        <v>317.11499999999995</v>
      </c>
      <c r="I19" s="14">
        <f t="shared" si="1"/>
        <v>169.12799999999999</v>
      </c>
      <c r="J19" s="14">
        <f t="shared" si="2"/>
        <v>3741.9569999999999</v>
      </c>
      <c r="K19" s="15"/>
      <c r="M19" s="7"/>
      <c r="N19" s="7"/>
      <c r="O19" s="8"/>
    </row>
    <row r="20" spans="1:15" ht="15">
      <c r="A20" s="10" t="s">
        <v>3</v>
      </c>
      <c r="B20" s="10" t="s">
        <v>20</v>
      </c>
      <c r="C20" s="10" t="s">
        <v>17</v>
      </c>
      <c r="D20" s="10" t="s">
        <v>38</v>
      </c>
      <c r="E20" s="12">
        <v>2259493</v>
      </c>
      <c r="F20" s="12">
        <v>7830</v>
      </c>
      <c r="G20" s="13">
        <f>(F20*0.6)*0.9</f>
        <v>4228.2</v>
      </c>
      <c r="H20" s="14">
        <f t="shared" si="0"/>
        <v>317.11499999999995</v>
      </c>
      <c r="I20" s="14">
        <f t="shared" si="1"/>
        <v>169.12799999999999</v>
      </c>
      <c r="J20" s="14">
        <f t="shared" si="2"/>
        <v>3741.9569999999999</v>
      </c>
      <c r="K20" s="15"/>
      <c r="M20" s="7"/>
      <c r="N20" s="7"/>
      <c r="O20" s="8"/>
    </row>
    <row r="21" spans="1:15" ht="15">
      <c r="A21" s="10" t="s">
        <v>3</v>
      </c>
      <c r="B21" s="10" t="s">
        <v>25</v>
      </c>
      <c r="C21" s="10" t="s">
        <v>15</v>
      </c>
      <c r="D21" s="10" t="s">
        <v>40</v>
      </c>
      <c r="E21" s="12">
        <v>1828113</v>
      </c>
      <c r="F21" s="12">
        <v>7830</v>
      </c>
      <c r="G21" s="13">
        <f>(F21*0.6)*0.9</f>
        <v>4228.2</v>
      </c>
      <c r="H21" s="14">
        <f t="shared" si="0"/>
        <v>317.11499999999995</v>
      </c>
      <c r="I21" s="14">
        <f t="shared" si="1"/>
        <v>169.12799999999999</v>
      </c>
      <c r="J21" s="14">
        <f t="shared" si="2"/>
        <v>3741.9569999999999</v>
      </c>
      <c r="K21" s="15"/>
      <c r="M21" s="7"/>
      <c r="N21" s="7"/>
      <c r="O21" s="8"/>
    </row>
    <row r="22" spans="1:15" ht="15">
      <c r="A22" s="10" t="s">
        <v>3</v>
      </c>
      <c r="B22" s="10" t="s">
        <v>22</v>
      </c>
      <c r="C22" s="10" t="s">
        <v>18</v>
      </c>
      <c r="D22" s="10" t="s">
        <v>72</v>
      </c>
      <c r="E22" s="12">
        <v>2259463</v>
      </c>
      <c r="F22" s="12">
        <v>7830</v>
      </c>
      <c r="G22" s="13">
        <f>(F22*0.6)*0.9</f>
        <v>4228.2</v>
      </c>
      <c r="H22" s="14">
        <f t="shared" si="0"/>
        <v>317.11499999999995</v>
      </c>
      <c r="I22" s="14">
        <f t="shared" si="1"/>
        <v>169.12799999999999</v>
      </c>
      <c r="J22" s="14">
        <f t="shared" si="2"/>
        <v>3741.9569999999999</v>
      </c>
      <c r="K22" s="15"/>
      <c r="M22" s="7"/>
      <c r="N22" s="7"/>
      <c r="O22" s="8"/>
    </row>
    <row r="23" spans="1:15" ht="6.75" customHeight="1">
      <c r="A23" s="16"/>
      <c r="B23" s="16"/>
      <c r="C23" s="16"/>
      <c r="D23" s="16"/>
      <c r="E23" s="17"/>
      <c r="F23" s="17"/>
      <c r="G23" s="18"/>
      <c r="H23" s="18"/>
      <c r="I23" s="18"/>
      <c r="J23" s="18"/>
      <c r="K23" s="15"/>
      <c r="M23" s="7"/>
      <c r="N23" s="7"/>
      <c r="O23" s="8"/>
    </row>
    <row r="24" spans="1:15" ht="15">
      <c r="A24" s="10" t="s">
        <v>4</v>
      </c>
      <c r="B24" s="10" t="s">
        <v>33</v>
      </c>
      <c r="C24" s="10" t="s">
        <v>19</v>
      </c>
      <c r="D24" s="10" t="s">
        <v>42</v>
      </c>
      <c r="E24" s="12">
        <v>2234333</v>
      </c>
      <c r="F24" s="12">
        <v>8300</v>
      </c>
      <c r="G24" s="13">
        <f>(F24*0.6)*0.9</f>
        <v>4482</v>
      </c>
      <c r="H24" s="14">
        <f t="shared" si="0"/>
        <v>336.15</v>
      </c>
      <c r="I24" s="14">
        <f t="shared" si="1"/>
        <v>179.28</v>
      </c>
      <c r="J24" s="14">
        <f t="shared" si="2"/>
        <v>3966.57</v>
      </c>
      <c r="K24" s="15"/>
      <c r="M24" s="7"/>
      <c r="N24" s="7"/>
      <c r="O24" s="8"/>
    </row>
    <row r="25" spans="1:15" ht="15">
      <c r="A25" s="10" t="s">
        <v>4</v>
      </c>
      <c r="B25" s="10" t="s">
        <v>21</v>
      </c>
      <c r="C25" s="10" t="s">
        <v>17</v>
      </c>
      <c r="D25" s="10" t="s">
        <v>43</v>
      </c>
      <c r="E25" s="12">
        <v>2204723</v>
      </c>
      <c r="F25" s="12">
        <v>8300</v>
      </c>
      <c r="G25" s="13">
        <f>(F25*0.6)*0.9</f>
        <v>4482</v>
      </c>
      <c r="H25" s="14">
        <f t="shared" si="0"/>
        <v>336.15</v>
      </c>
      <c r="I25" s="14">
        <f t="shared" si="1"/>
        <v>179.28</v>
      </c>
      <c r="J25" s="14">
        <f t="shared" si="2"/>
        <v>3966.57</v>
      </c>
      <c r="K25" s="15"/>
      <c r="M25" s="7"/>
      <c r="N25" s="7"/>
      <c r="O25" s="8"/>
    </row>
    <row r="26" spans="1:15" ht="15">
      <c r="A26" s="10" t="s">
        <v>4</v>
      </c>
      <c r="B26" s="10" t="s">
        <v>36</v>
      </c>
      <c r="C26" s="10" t="s">
        <v>15</v>
      </c>
      <c r="D26" s="10" t="s">
        <v>44</v>
      </c>
      <c r="E26" s="12">
        <v>1828213</v>
      </c>
      <c r="F26" s="12">
        <v>8300</v>
      </c>
      <c r="G26" s="13">
        <f>(F26*0.6)*0.9</f>
        <v>4482</v>
      </c>
      <c r="H26" s="14">
        <f t="shared" si="0"/>
        <v>336.15</v>
      </c>
      <c r="I26" s="14">
        <f t="shared" si="1"/>
        <v>179.28</v>
      </c>
      <c r="J26" s="14">
        <f t="shared" si="2"/>
        <v>3966.57</v>
      </c>
      <c r="K26" s="15"/>
      <c r="M26" s="7"/>
      <c r="N26" s="7"/>
      <c r="O26" s="8"/>
    </row>
    <row r="27" spans="1:15" ht="15">
      <c r="A27" s="10" t="s">
        <v>4</v>
      </c>
      <c r="B27" s="10" t="s">
        <v>21</v>
      </c>
      <c r="C27" s="10" t="s">
        <v>18</v>
      </c>
      <c r="D27" s="10" t="s">
        <v>41</v>
      </c>
      <c r="E27" s="12">
        <v>2204943</v>
      </c>
      <c r="F27" s="12">
        <v>8300</v>
      </c>
      <c r="G27" s="13">
        <f>(F27*0.6)*0.9</f>
        <v>4482</v>
      </c>
      <c r="H27" s="14">
        <f t="shared" si="0"/>
        <v>336.15</v>
      </c>
      <c r="I27" s="14">
        <f t="shared" si="1"/>
        <v>179.28</v>
      </c>
      <c r="J27" s="14">
        <f t="shared" si="2"/>
        <v>3966.57</v>
      </c>
      <c r="K27" s="15"/>
      <c r="M27" s="7"/>
      <c r="N27" s="7"/>
      <c r="O27" s="8"/>
    </row>
    <row r="28" spans="1:15" ht="15">
      <c r="A28" s="10" t="s">
        <v>4</v>
      </c>
      <c r="B28" s="10" t="s">
        <v>33</v>
      </c>
      <c r="C28" s="10" t="s">
        <v>45</v>
      </c>
      <c r="D28" s="10" t="s">
        <v>56</v>
      </c>
      <c r="E28" s="12">
        <v>2261583</v>
      </c>
      <c r="F28" s="12">
        <v>8633</v>
      </c>
      <c r="G28" s="13">
        <f>(F28*0.6)*0.9</f>
        <v>4661.8200000000006</v>
      </c>
      <c r="H28" s="14">
        <f t="shared" si="0"/>
        <v>349.63650000000001</v>
      </c>
      <c r="I28" s="14">
        <f t="shared" si="1"/>
        <v>186.47280000000003</v>
      </c>
      <c r="J28" s="14">
        <f t="shared" si="2"/>
        <v>4125.7107000000005</v>
      </c>
      <c r="K28" s="15"/>
      <c r="M28" s="7"/>
      <c r="N28" s="7"/>
      <c r="O28" s="8"/>
    </row>
    <row r="29" spans="1:15" s="9" customFormat="1" ht="6" customHeight="1">
      <c r="A29" s="16"/>
      <c r="B29" s="16"/>
      <c r="C29" s="16"/>
      <c r="D29" s="16"/>
      <c r="E29" s="17"/>
      <c r="F29" s="17"/>
      <c r="G29" s="18"/>
      <c r="H29" s="18"/>
      <c r="I29" s="18"/>
      <c r="J29" s="18"/>
      <c r="K29" s="10"/>
      <c r="M29" s="20"/>
      <c r="N29" s="20"/>
      <c r="O29" s="8"/>
    </row>
    <row r="30" spans="1:15" ht="15">
      <c r="A30" s="10" t="s">
        <v>5</v>
      </c>
      <c r="B30" s="10" t="s">
        <v>23</v>
      </c>
      <c r="C30" s="10" t="s">
        <v>11</v>
      </c>
      <c r="D30" s="10" t="s">
        <v>41</v>
      </c>
      <c r="E30" s="12">
        <v>1670013</v>
      </c>
      <c r="F30" s="12">
        <v>6733</v>
      </c>
      <c r="G30" s="13">
        <f>(F30*0.6)*0.9</f>
        <v>3635.8199999999997</v>
      </c>
      <c r="H30" s="14">
        <f t="shared" si="0"/>
        <v>272.68649999999997</v>
      </c>
      <c r="I30" s="14">
        <f t="shared" si="1"/>
        <v>145.43279999999999</v>
      </c>
      <c r="J30" s="14">
        <f t="shared" si="2"/>
        <v>3217.7006999999999</v>
      </c>
      <c r="K30" s="15"/>
      <c r="M30" s="7"/>
      <c r="N30" s="7"/>
      <c r="O30" s="8"/>
    </row>
    <row r="31" spans="1:15" ht="7.5" customHeight="1">
      <c r="A31" s="16"/>
      <c r="B31" s="16"/>
      <c r="C31" s="16"/>
      <c r="D31" s="16"/>
      <c r="E31" s="17"/>
      <c r="F31" s="17"/>
      <c r="G31" s="18"/>
      <c r="H31" s="18"/>
      <c r="I31" s="18"/>
      <c r="J31" s="18"/>
      <c r="K31" s="15"/>
      <c r="M31" s="7"/>
      <c r="N31" s="7"/>
      <c r="O31" s="8"/>
    </row>
    <row r="32" spans="1:15" ht="15">
      <c r="A32" s="10" t="s">
        <v>46</v>
      </c>
      <c r="B32" s="10" t="s">
        <v>25</v>
      </c>
      <c r="C32" s="10" t="s">
        <v>11</v>
      </c>
      <c r="D32" s="10" t="s">
        <v>41</v>
      </c>
      <c r="E32" s="12">
        <v>1627813</v>
      </c>
      <c r="F32" s="12">
        <v>7595</v>
      </c>
      <c r="G32" s="13">
        <f>(F32*0.6)*0.9</f>
        <v>4101.3</v>
      </c>
      <c r="H32" s="14">
        <f t="shared" si="0"/>
        <v>307.59750000000003</v>
      </c>
      <c r="I32" s="14">
        <f t="shared" si="1"/>
        <v>164.05200000000002</v>
      </c>
      <c r="J32" s="14">
        <f t="shared" si="2"/>
        <v>3629.6505000000002</v>
      </c>
      <c r="K32" s="15"/>
      <c r="M32" s="7"/>
      <c r="N32" s="7"/>
      <c r="O32" s="8"/>
    </row>
    <row r="33" spans="1:15" ht="6.75" customHeight="1">
      <c r="A33" s="16"/>
      <c r="B33" s="16"/>
      <c r="C33" s="16"/>
      <c r="D33" s="16"/>
      <c r="E33" s="17"/>
      <c r="F33" s="17"/>
      <c r="G33" s="18"/>
      <c r="H33" s="18"/>
      <c r="I33" s="18"/>
      <c r="J33" s="18"/>
      <c r="K33" s="15"/>
      <c r="M33" s="7"/>
      <c r="N33" s="7"/>
      <c r="O33" s="8"/>
    </row>
    <row r="34" spans="1:15" ht="15">
      <c r="A34" s="10" t="s">
        <v>6</v>
      </c>
      <c r="B34" s="10" t="s">
        <v>20</v>
      </c>
      <c r="C34" s="10" t="s">
        <v>19</v>
      </c>
      <c r="D34" s="10" t="s">
        <v>42</v>
      </c>
      <c r="E34" s="12">
        <v>2234353</v>
      </c>
      <c r="F34" s="12">
        <v>8143</v>
      </c>
      <c r="G34" s="13">
        <f>(F34*0.6)*0.9</f>
        <v>4397.22</v>
      </c>
      <c r="H34" s="14">
        <f t="shared" si="0"/>
        <v>329.79149999999998</v>
      </c>
      <c r="I34" s="14">
        <f t="shared" si="1"/>
        <v>175.8888</v>
      </c>
      <c r="J34" s="14">
        <f t="shared" si="2"/>
        <v>3891.5397000000003</v>
      </c>
      <c r="K34" s="15"/>
      <c r="M34" s="7"/>
      <c r="N34" s="7"/>
      <c r="O34" s="8"/>
    </row>
    <row r="35" spans="1:15" ht="15">
      <c r="A35" s="10" t="s">
        <v>6</v>
      </c>
      <c r="B35" s="10" t="s">
        <v>20</v>
      </c>
      <c r="C35" s="10" t="s">
        <v>17</v>
      </c>
      <c r="D35" s="10" t="s">
        <v>43</v>
      </c>
      <c r="E35" s="12">
        <v>2218903</v>
      </c>
      <c r="F35" s="12">
        <v>7714</v>
      </c>
      <c r="G35" s="13">
        <f>(F35*0.6)*0.9</f>
        <v>4165.5599999999995</v>
      </c>
      <c r="H35" s="14">
        <f t="shared" si="0"/>
        <v>312.41699999999997</v>
      </c>
      <c r="I35" s="14">
        <f t="shared" si="1"/>
        <v>166.62239999999997</v>
      </c>
      <c r="J35" s="14">
        <f t="shared" si="2"/>
        <v>3686.5205999999998</v>
      </c>
      <c r="K35" s="15"/>
      <c r="M35" s="7"/>
      <c r="N35" s="7"/>
      <c r="O35" s="8"/>
    </row>
    <row r="36" spans="1:15" ht="15">
      <c r="A36" s="10" t="s">
        <v>6</v>
      </c>
      <c r="B36" s="10" t="s">
        <v>21</v>
      </c>
      <c r="C36" s="10" t="s">
        <v>17</v>
      </c>
      <c r="D36" s="10" t="s">
        <v>73</v>
      </c>
      <c r="E36" s="12">
        <v>2262203</v>
      </c>
      <c r="F36" s="12">
        <v>8675</v>
      </c>
      <c r="G36" s="13">
        <f>(F36*0.6)*0.9</f>
        <v>4684.5</v>
      </c>
      <c r="H36" s="14">
        <f t="shared" si="0"/>
        <v>351.33749999999998</v>
      </c>
      <c r="I36" s="14">
        <f t="shared" si="1"/>
        <v>187.38</v>
      </c>
      <c r="J36" s="14">
        <f t="shared" si="2"/>
        <v>4145.7825000000003</v>
      </c>
      <c r="K36" s="15"/>
      <c r="M36" s="7"/>
      <c r="N36" s="7"/>
      <c r="O36" s="8"/>
    </row>
    <row r="37" spans="1:15" ht="15">
      <c r="A37" s="10" t="s">
        <v>6</v>
      </c>
      <c r="B37" s="10" t="s">
        <v>20</v>
      </c>
      <c r="C37" s="10" t="s">
        <v>15</v>
      </c>
      <c r="D37" s="10" t="s">
        <v>44</v>
      </c>
      <c r="E37" s="12">
        <v>2172113</v>
      </c>
      <c r="F37" s="12">
        <v>8143</v>
      </c>
      <c r="G37" s="13">
        <f>(F37*0.6)*0.9</f>
        <v>4397.22</v>
      </c>
      <c r="H37" s="14">
        <f t="shared" si="0"/>
        <v>329.79149999999998</v>
      </c>
      <c r="I37" s="14">
        <f t="shared" si="1"/>
        <v>175.8888</v>
      </c>
      <c r="J37" s="14">
        <f t="shared" si="2"/>
        <v>3891.5397000000003</v>
      </c>
      <c r="K37" s="15"/>
      <c r="M37" s="7"/>
      <c r="N37" s="7"/>
      <c r="O37" s="8"/>
    </row>
    <row r="38" spans="1:15" ht="15">
      <c r="A38" s="10" t="s">
        <v>6</v>
      </c>
      <c r="B38" s="10" t="s">
        <v>20</v>
      </c>
      <c r="C38" s="10" t="s">
        <v>18</v>
      </c>
      <c r="D38" s="10" t="s">
        <v>41</v>
      </c>
      <c r="E38" s="12">
        <v>2227653</v>
      </c>
      <c r="F38" s="12">
        <v>8143</v>
      </c>
      <c r="G38" s="13">
        <f>(F38*0.6)*0.9</f>
        <v>4397.22</v>
      </c>
      <c r="H38" s="14">
        <f t="shared" si="0"/>
        <v>329.79149999999998</v>
      </c>
      <c r="I38" s="14">
        <f t="shared" si="1"/>
        <v>175.8888</v>
      </c>
      <c r="J38" s="14">
        <f t="shared" si="2"/>
        <v>3891.5397000000003</v>
      </c>
      <c r="K38" s="15"/>
      <c r="M38" s="7"/>
      <c r="N38" s="7"/>
      <c r="O38" s="8"/>
    </row>
    <row r="39" spans="1:15" ht="8.25" customHeight="1">
      <c r="A39" s="16"/>
      <c r="B39" s="16"/>
      <c r="C39" s="16"/>
      <c r="D39" s="16"/>
      <c r="E39" s="17"/>
      <c r="F39" s="17"/>
      <c r="G39" s="18"/>
      <c r="H39" s="18"/>
      <c r="I39" s="18"/>
      <c r="J39" s="18"/>
      <c r="K39" s="15"/>
      <c r="M39" s="7"/>
      <c r="N39" s="7"/>
      <c r="O39" s="8"/>
    </row>
    <row r="40" spans="1:15" ht="15">
      <c r="A40" s="10" t="s">
        <v>7</v>
      </c>
      <c r="B40" s="10" t="s">
        <v>34</v>
      </c>
      <c r="C40" s="10" t="s">
        <v>19</v>
      </c>
      <c r="D40" s="10" t="s">
        <v>47</v>
      </c>
      <c r="E40" s="12">
        <v>2234293</v>
      </c>
      <c r="F40" s="12">
        <v>8300</v>
      </c>
      <c r="G40" s="13">
        <f>(F40*0.6)*0.9</f>
        <v>4482</v>
      </c>
      <c r="H40" s="14">
        <f t="shared" si="0"/>
        <v>336.15</v>
      </c>
      <c r="I40" s="14">
        <f t="shared" si="1"/>
        <v>179.28</v>
      </c>
      <c r="J40" s="14">
        <f t="shared" si="2"/>
        <v>3966.57</v>
      </c>
      <c r="K40" s="15"/>
      <c r="M40" s="7"/>
      <c r="N40" s="7"/>
      <c r="O40" s="8"/>
    </row>
    <row r="41" spans="1:15" ht="15">
      <c r="A41" s="10" t="s">
        <v>7</v>
      </c>
      <c r="B41" s="10" t="s">
        <v>49</v>
      </c>
      <c r="C41" s="10" t="s">
        <v>50</v>
      </c>
      <c r="D41" s="10" t="s">
        <v>51</v>
      </c>
      <c r="E41" s="12">
        <v>2116463</v>
      </c>
      <c r="F41" s="12">
        <v>8456</v>
      </c>
      <c r="G41" s="13">
        <f>(F41*0.6)*0.9</f>
        <v>4566.24</v>
      </c>
      <c r="H41" s="14">
        <f t="shared" si="0"/>
        <v>342.46799999999996</v>
      </c>
      <c r="I41" s="14">
        <f t="shared" si="1"/>
        <v>182.64959999999999</v>
      </c>
      <c r="J41" s="14">
        <f t="shared" si="2"/>
        <v>4041.1223999999997</v>
      </c>
      <c r="K41" s="15"/>
      <c r="M41" s="7"/>
      <c r="N41" s="7"/>
      <c r="O41" s="8"/>
    </row>
    <row r="42" spans="1:15" ht="7.5" customHeight="1">
      <c r="A42" s="16"/>
      <c r="B42" s="16"/>
      <c r="C42" s="16"/>
      <c r="D42" s="16"/>
      <c r="E42" s="17"/>
      <c r="F42" s="17"/>
      <c r="G42" s="18"/>
      <c r="H42" s="18"/>
      <c r="I42" s="18"/>
      <c r="J42" s="18"/>
      <c r="K42" s="15"/>
      <c r="M42" s="7"/>
      <c r="N42" s="7"/>
      <c r="O42" s="8"/>
    </row>
    <row r="43" spans="1:15" ht="15">
      <c r="A43" s="10" t="s">
        <v>10</v>
      </c>
      <c r="B43" s="10" t="s">
        <v>24</v>
      </c>
      <c r="C43" s="10" t="s">
        <v>16</v>
      </c>
      <c r="D43" s="10" t="s">
        <v>41</v>
      </c>
      <c r="E43" s="12">
        <v>2144403</v>
      </c>
      <c r="F43" s="12">
        <v>6923</v>
      </c>
      <c r="G43" s="13">
        <f>(F43*0.6)*0.9</f>
        <v>3738.42</v>
      </c>
      <c r="H43" s="14">
        <f t="shared" si="0"/>
        <v>280.38150000000002</v>
      </c>
      <c r="I43" s="14">
        <f t="shared" si="1"/>
        <v>149.5368</v>
      </c>
      <c r="J43" s="14">
        <f t="shared" si="2"/>
        <v>3308.5017000000003</v>
      </c>
      <c r="K43" s="15"/>
      <c r="M43" s="7"/>
      <c r="N43" s="7"/>
      <c r="O43" s="8"/>
    </row>
    <row r="44" spans="1:15" ht="7.5" customHeight="1">
      <c r="A44" s="16"/>
      <c r="B44" s="16"/>
      <c r="C44" s="16"/>
      <c r="D44" s="16"/>
      <c r="E44" s="17"/>
      <c r="F44" s="17"/>
      <c r="G44" s="18"/>
      <c r="H44" s="18"/>
      <c r="I44" s="18"/>
      <c r="J44" s="18"/>
      <c r="K44" s="15"/>
      <c r="M44" s="7"/>
      <c r="N44" s="7"/>
      <c r="O44" s="8"/>
    </row>
    <row r="45" spans="1:15" ht="15">
      <c r="A45" s="10" t="s">
        <v>9</v>
      </c>
      <c r="B45" s="10" t="s">
        <v>20</v>
      </c>
      <c r="C45" s="10" t="s">
        <v>17</v>
      </c>
      <c r="D45" s="10" t="s">
        <v>43</v>
      </c>
      <c r="E45" s="12">
        <v>2259173</v>
      </c>
      <c r="F45" s="12">
        <v>8781</v>
      </c>
      <c r="G45" s="13">
        <f>(F45*0.6)*0.9</f>
        <v>4741.74</v>
      </c>
      <c r="H45" s="14">
        <f t="shared" si="0"/>
        <v>355.63049999999998</v>
      </c>
      <c r="I45" s="14">
        <f t="shared" si="1"/>
        <v>189.6696</v>
      </c>
      <c r="J45" s="14">
        <f t="shared" si="2"/>
        <v>4196.4398999999994</v>
      </c>
      <c r="K45" s="15"/>
      <c r="M45" s="7"/>
      <c r="N45" s="7"/>
      <c r="O45" s="8"/>
    </row>
    <row r="46" spans="1:15" ht="15">
      <c r="A46" s="10" t="s">
        <v>9</v>
      </c>
      <c r="B46" s="10" t="s">
        <v>20</v>
      </c>
      <c r="C46" s="10" t="s">
        <v>55</v>
      </c>
      <c r="D46" s="10" t="s">
        <v>41</v>
      </c>
      <c r="E46" s="12">
        <v>2289843</v>
      </c>
      <c r="F46" s="12">
        <v>8781</v>
      </c>
      <c r="G46" s="13">
        <f>(F46*0.6)*0.9</f>
        <v>4741.74</v>
      </c>
      <c r="H46" s="14">
        <f t="shared" si="0"/>
        <v>355.63049999999998</v>
      </c>
      <c r="I46" s="14">
        <f t="shared" si="1"/>
        <v>189.6696</v>
      </c>
      <c r="J46" s="14">
        <f t="shared" si="2"/>
        <v>4196.4398999999994</v>
      </c>
      <c r="K46" s="15"/>
      <c r="M46" s="7"/>
      <c r="N46" s="7"/>
      <c r="O46" s="8"/>
    </row>
    <row r="47" spans="1:15" ht="8.25" customHeight="1">
      <c r="A47" s="16"/>
      <c r="B47" s="16"/>
      <c r="C47" s="16"/>
      <c r="D47" s="16"/>
      <c r="E47" s="17"/>
      <c r="F47" s="17"/>
      <c r="G47" s="18"/>
      <c r="H47" s="18"/>
      <c r="I47" s="18"/>
      <c r="J47" s="18"/>
      <c r="K47" s="15"/>
      <c r="M47" s="7"/>
      <c r="N47" s="7"/>
      <c r="O47" s="8"/>
    </row>
    <row r="48" spans="1:15" ht="15">
      <c r="A48" s="10" t="s">
        <v>8</v>
      </c>
      <c r="B48" s="10" t="s">
        <v>35</v>
      </c>
      <c r="C48" s="10" t="s">
        <v>19</v>
      </c>
      <c r="D48" s="10" t="s">
        <v>47</v>
      </c>
      <c r="E48" s="12">
        <v>2234313</v>
      </c>
      <c r="F48" s="12">
        <v>9088</v>
      </c>
      <c r="G48" s="13">
        <f>(F48*0.6)*0.9</f>
        <v>4907.5200000000004</v>
      </c>
      <c r="H48" s="14">
        <f t="shared" si="0"/>
        <v>368.06400000000002</v>
      </c>
      <c r="I48" s="14">
        <f t="shared" si="1"/>
        <v>196.30080000000001</v>
      </c>
      <c r="J48" s="14">
        <f t="shared" si="2"/>
        <v>4343.1552000000001</v>
      </c>
      <c r="K48" s="15"/>
      <c r="M48" s="7"/>
      <c r="N48" s="7"/>
      <c r="O48" s="8"/>
    </row>
    <row r="49" spans="1:15" ht="15.75">
      <c r="A49" s="3"/>
      <c r="B49" s="12"/>
      <c r="C49" s="12"/>
      <c r="D49" s="12"/>
      <c r="E49" s="12"/>
      <c r="F49" s="11"/>
      <c r="G49" s="11"/>
      <c r="H49" s="11"/>
      <c r="I49" s="11"/>
      <c r="J49" s="11"/>
      <c r="K49" s="11">
        <f>SUM(K7:K48)</f>
        <v>0</v>
      </c>
      <c r="O49" s="9"/>
    </row>
    <row r="50" spans="1:15" ht="19.5" customHeight="1" thickBot="1">
      <c r="B50" s="3"/>
      <c r="C50" s="2"/>
      <c r="D50" s="2"/>
      <c r="E50" s="1"/>
      <c r="F50" s="1"/>
      <c r="G50" s="2"/>
    </row>
    <row r="51" spans="1:15" ht="16.5" thickBot="1">
      <c r="A51" s="46" t="s">
        <v>66</v>
      </c>
      <c r="B51" s="47"/>
      <c r="C51" s="47"/>
      <c r="D51" s="47"/>
      <c r="E51" s="47"/>
      <c r="F51" s="47"/>
      <c r="G51" s="47"/>
      <c r="H51" s="47"/>
      <c r="I51" s="48"/>
    </row>
    <row r="52" spans="1:15" ht="15.75">
      <c r="A52" s="21"/>
      <c r="B52" s="22"/>
      <c r="C52" s="22"/>
      <c r="D52" s="22"/>
      <c r="E52" s="22"/>
      <c r="F52" s="22"/>
      <c r="G52" s="22"/>
      <c r="H52" s="22"/>
      <c r="I52" s="22"/>
    </row>
    <row r="53" spans="1:15" ht="15.75">
      <c r="A53" s="49" t="s">
        <v>67</v>
      </c>
      <c r="B53" s="49"/>
      <c r="C53" s="49"/>
      <c r="D53" s="49"/>
      <c r="E53" s="49"/>
      <c r="F53" s="49"/>
      <c r="G53" s="23"/>
      <c r="H53" s="40"/>
      <c r="I53" s="23"/>
    </row>
    <row r="54" spans="1:15" ht="15">
      <c r="A54" s="50" t="s">
        <v>68</v>
      </c>
      <c r="B54" s="50"/>
      <c r="C54" s="50"/>
      <c r="D54" s="50"/>
      <c r="E54" s="50"/>
      <c r="F54" s="50"/>
      <c r="G54" s="50"/>
      <c r="H54" s="50"/>
      <c r="I54" s="50"/>
    </row>
    <row r="55" spans="1:15" ht="14.25">
      <c r="A55" s="51" t="s">
        <v>59</v>
      </c>
      <c r="B55" s="51"/>
      <c r="C55" s="51"/>
      <c r="D55" s="51"/>
      <c r="E55" s="51"/>
      <c r="F55" s="51"/>
      <c r="G55" s="51"/>
      <c r="H55" s="51"/>
      <c r="I55" s="51"/>
    </row>
    <row r="56" spans="1:15" ht="15">
      <c r="A56" s="24" t="s">
        <v>60</v>
      </c>
      <c r="B56" s="24"/>
      <c r="C56" s="24"/>
      <c r="D56" s="24"/>
      <c r="E56" s="25"/>
      <c r="F56" s="40"/>
      <c r="G56" s="23"/>
      <c r="H56" s="40"/>
      <c r="I56" s="23"/>
    </row>
    <row r="57" spans="1:15" ht="14.25">
      <c r="A57" s="26"/>
      <c r="B57" s="26"/>
      <c r="C57" s="26"/>
      <c r="D57" s="26"/>
      <c r="E57" s="26"/>
      <c r="F57" s="41"/>
      <c r="G57" s="26"/>
      <c r="H57" s="41"/>
      <c r="I57" s="26"/>
    </row>
    <row r="58" spans="1:15" ht="15">
      <c r="A58" s="27"/>
      <c r="B58" s="26"/>
      <c r="C58" s="26"/>
      <c r="D58" s="26"/>
      <c r="E58" s="26"/>
      <c r="F58" s="41"/>
      <c r="G58" s="28"/>
      <c r="H58" s="41"/>
      <c r="I58" s="28"/>
    </row>
    <row r="59" spans="1:15" ht="27.75" customHeight="1">
      <c r="A59" s="42" t="s">
        <v>61</v>
      </c>
      <c r="B59" s="42"/>
      <c r="C59" s="42"/>
      <c r="D59" s="42"/>
      <c r="E59" s="42"/>
      <c r="F59" s="41"/>
      <c r="G59" s="28"/>
      <c r="H59" s="41"/>
      <c r="I59" s="28"/>
    </row>
    <row r="60" spans="1:15" ht="36" customHeight="1">
      <c r="A60" s="42" t="s">
        <v>62</v>
      </c>
      <c r="B60" s="42"/>
      <c r="C60" s="42"/>
      <c r="D60" s="42"/>
      <c r="E60" s="42"/>
      <c r="F60" s="41"/>
      <c r="G60" s="28"/>
      <c r="H60" s="41"/>
      <c r="I60" s="28"/>
    </row>
    <row r="61" spans="1:15" ht="14.25">
      <c r="A61" s="26"/>
      <c r="B61" s="26"/>
      <c r="C61" s="26"/>
      <c r="D61" s="26"/>
      <c r="E61" s="26"/>
      <c r="F61" s="41"/>
      <c r="G61" s="28"/>
      <c r="H61" s="41"/>
      <c r="I61" s="28"/>
    </row>
  </sheetData>
  <mergeCells count="10">
    <mergeCell ref="A59:E59"/>
    <mergeCell ref="A60:E60"/>
    <mergeCell ref="G4:G6"/>
    <mergeCell ref="F4:F6"/>
    <mergeCell ref="A1:K3"/>
    <mergeCell ref="A51:I51"/>
    <mergeCell ref="A53:F53"/>
    <mergeCell ref="A54:I54"/>
    <mergeCell ref="A55:I55"/>
    <mergeCell ref="J4:J6"/>
  </mergeCells>
  <printOptions gridLines="1"/>
  <pageMargins left="0.59055118110236227" right="0.59055118110236227" top="0.98425196850393704" bottom="0.59055118110236227" header="0.51181102362204722" footer="0.51181102362204722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 Kont tilbud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Bettina Ritva Savolainen</dc:creator>
  <cp:lastModifiedBy>Jan Falkenhaug</cp:lastModifiedBy>
  <cp:lastPrinted>2023-11-17T07:59:54Z</cp:lastPrinted>
  <dcterms:created xsi:type="dcterms:W3CDTF">2000-03-10T07:58:42Z</dcterms:created>
  <dcterms:modified xsi:type="dcterms:W3CDTF">2023-11-17T08:00:02Z</dcterms:modified>
</cp:coreProperties>
</file>