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Alle Geirs filer\TUNG SEKTOR\Priser 2025\"/>
    </mc:Choice>
  </mc:AlternateContent>
  <xr:revisionPtr revIDLastSave="0" documentId="8_{18B51C9F-C080-4450-8241-39F30F88FD76}" xr6:coauthVersionLast="47" xr6:coauthVersionMax="47" xr10:uidLastSave="{00000000-0000-0000-0000-000000000000}"/>
  <bookViews>
    <workbookView xWindow="-110" yWindow="-110" windowWidth="19420" windowHeight="11500" xr2:uid="{162E720A-7544-4FAB-819B-71699FF56F69}"/>
  </bookViews>
  <sheets>
    <sheet name="MI NEW" sheetId="4" r:id="rId1"/>
    <sheet name="MI RMX" sheetId="2" r:id="rId2"/>
    <sheet name="BFG" sheetId="3" r:id="rId3"/>
    <sheet name="MI OFFRAOD_MILITARY" sheetId="5" r:id="rId4"/>
  </sheets>
  <externalReferences>
    <externalReference r:id="rId5"/>
    <externalReference r:id="rId6"/>
  </externalReferences>
  <definedNames>
    <definedName name="_xlnm._FilterDatabase" localSheetId="0" hidden="1">'MI NEW'!$C$14:$R$147</definedName>
    <definedName name="_xlnm._FilterDatabase" localSheetId="3" hidden="1">'MI OFFRAOD_MILITARY'!$B$5:$I$46</definedName>
    <definedName name="_xlnm._FilterDatabase" localSheetId="1" hidden="1">'MI RMX'!$B$8:$H$89</definedName>
    <definedName name="dataarea">OFFSET([1]Products!$A$2,0,0,COUNTA([1]Products!$A:$A),66)</definedName>
    <definedName name="_xlnm.Print_Area" localSheetId="2">BFG!$A$1:$N$61</definedName>
    <definedName name="_xlnm.Print_Area" localSheetId="0">'MI NEW'!$A$3:$R$151</definedName>
    <definedName name="_xlnm.Print_Area" localSheetId="1">'MI RMX'!$A$1:$J$92</definedName>
    <definedName name="_xlnm.Print_Titles" localSheetId="2">BFG!$1:$10</definedName>
    <definedName name="_xlnm.Print_Titles" localSheetId="0">'MI NEW'!$3:$14</definedName>
    <definedName name="_xlnm.Print_Titles" localSheetId="3">'MI OFFRAOD_MILITARY'!$1:$5</definedName>
    <definedName name="_xlnm.Print_Titles" localSheetId="1">'MI RMX'!$1:$8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5" l="1"/>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O121" i="4"/>
  <c r="O16" i="4"/>
  <c r="M13" i="3"/>
  <c r="I11" i="2"/>
  <c r="O17" i="4"/>
  <c r="M43" i="3"/>
  <c r="M44" i="3"/>
  <c r="M45" i="3"/>
  <c r="M46" i="3"/>
  <c r="M47" i="3"/>
  <c r="M48" i="3"/>
  <c r="M49" i="3"/>
  <c r="M50" i="3"/>
  <c r="M51" i="3"/>
  <c r="M52" i="3"/>
  <c r="M53" i="3"/>
  <c r="M54" i="3"/>
  <c r="M55" i="3"/>
  <c r="M56" i="3"/>
  <c r="M12"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I10" i="2"/>
  <c r="I83" i="2"/>
  <c r="I84" i="2"/>
  <c r="I85" i="2"/>
  <c r="I86" i="2"/>
  <c r="I87" i="2"/>
  <c r="I88" i="2"/>
  <c r="I89"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O147" i="4"/>
  <c r="O144" i="4"/>
  <c r="O142" i="4"/>
  <c r="O140" i="4"/>
  <c r="O139" i="4"/>
  <c r="O135" i="4"/>
  <c r="O134" i="4"/>
  <c r="O132" i="4"/>
  <c r="O131" i="4"/>
  <c r="O130" i="4"/>
  <c r="O126" i="4"/>
  <c r="O124" i="4"/>
  <c r="O123" i="4"/>
  <c r="O122" i="4"/>
  <c r="O119" i="4"/>
  <c r="O117" i="4"/>
  <c r="O115" i="4"/>
  <c r="O114" i="4"/>
  <c r="O113" i="4"/>
  <c r="Q113" i="4" s="1"/>
  <c r="O111" i="4"/>
  <c r="O109" i="4"/>
  <c r="Q109" i="4" s="1"/>
  <c r="O107" i="4"/>
  <c r="O106" i="4"/>
  <c r="O101" i="4"/>
  <c r="O99" i="4"/>
  <c r="O98" i="4"/>
  <c r="Q98" i="4" s="1"/>
  <c r="O97" i="4"/>
  <c r="O96" i="4"/>
  <c r="O93" i="4"/>
  <c r="Q93" i="4" s="1"/>
  <c r="O91" i="4"/>
  <c r="O90" i="4"/>
  <c r="O89" i="4"/>
  <c r="Q89" i="4" s="1"/>
  <c r="O88" i="4"/>
  <c r="O87" i="4"/>
  <c r="Q87" i="4" s="1"/>
  <c r="O85" i="4"/>
  <c r="O84" i="4"/>
  <c r="O83" i="4"/>
  <c r="Q83" i="4" s="1"/>
  <c r="O82" i="4"/>
  <c r="O81" i="4"/>
  <c r="O80" i="4"/>
  <c r="Q80" i="4" s="1"/>
  <c r="O79" i="4"/>
  <c r="O77" i="4"/>
  <c r="O75" i="4"/>
  <c r="O74" i="4"/>
  <c r="O72" i="4"/>
  <c r="O71" i="4"/>
  <c r="O69" i="4"/>
  <c r="O68" i="4"/>
  <c r="O67" i="4"/>
  <c r="Q67" i="4" s="1"/>
  <c r="O66" i="4"/>
  <c r="O65" i="4"/>
  <c r="O64" i="4"/>
  <c r="O61" i="4"/>
  <c r="O59" i="4"/>
  <c r="Q59" i="4" s="1"/>
  <c r="O58" i="4"/>
  <c r="O57" i="4"/>
  <c r="O55" i="4"/>
  <c r="Q55" i="4" s="1"/>
  <c r="O53" i="4"/>
  <c r="O52" i="4"/>
  <c r="O51" i="4"/>
  <c r="O50" i="4"/>
  <c r="O49" i="4"/>
  <c r="Q49" i="4" s="1"/>
  <c r="O48" i="4"/>
  <c r="O47" i="4"/>
  <c r="O45" i="4"/>
  <c r="O43" i="4"/>
  <c r="O42" i="4"/>
  <c r="O39" i="4"/>
  <c r="O37" i="4"/>
  <c r="O36" i="4"/>
  <c r="O35" i="4"/>
  <c r="O34" i="4"/>
  <c r="O33" i="4"/>
  <c r="O31" i="4"/>
  <c r="O29" i="4"/>
  <c r="O27" i="4"/>
  <c r="O26" i="4"/>
  <c r="O25" i="4"/>
  <c r="O24" i="4"/>
  <c r="O23" i="4"/>
  <c r="O21" i="4"/>
  <c r="O19" i="4"/>
  <c r="O18" i="4"/>
  <c r="O146" i="4"/>
  <c r="Q146" i="4" s="1"/>
  <c r="O145" i="4"/>
  <c r="Q145" i="4" s="1"/>
  <c r="O143" i="4"/>
  <c r="O141" i="4"/>
  <c r="O138" i="4"/>
  <c r="O137" i="4"/>
  <c r="O136" i="4"/>
  <c r="O133" i="4"/>
  <c r="O129" i="4"/>
  <c r="O128" i="4"/>
  <c r="O127" i="4"/>
  <c r="O125" i="4"/>
  <c r="O120" i="4"/>
  <c r="O118" i="4"/>
  <c r="O116" i="4"/>
  <c r="O112" i="4"/>
  <c r="Q112" i="4" s="1"/>
  <c r="O110" i="4"/>
  <c r="O108" i="4"/>
  <c r="O105" i="4"/>
  <c r="O104" i="4"/>
  <c r="Q104" i="4" s="1"/>
  <c r="O103" i="4"/>
  <c r="O102" i="4"/>
  <c r="O100" i="4"/>
  <c r="Q100" i="4" s="1"/>
  <c r="O95" i="4"/>
  <c r="Q95" i="4" s="1"/>
  <c r="O94" i="4"/>
  <c r="O92" i="4"/>
  <c r="O86" i="4"/>
  <c r="O78" i="4"/>
  <c r="O76" i="4"/>
  <c r="O73" i="4"/>
  <c r="O70" i="4"/>
  <c r="O63" i="4"/>
  <c r="Q63" i="4" s="1"/>
  <c r="O62" i="4"/>
  <c r="O60" i="4"/>
  <c r="O56" i="4"/>
  <c r="O54" i="4"/>
  <c r="O46" i="4"/>
  <c r="O44" i="4"/>
  <c r="O41" i="4"/>
  <c r="O40" i="4"/>
  <c r="O38" i="4"/>
  <c r="O32" i="4"/>
  <c r="O30" i="4"/>
  <c r="O28" i="4"/>
  <c r="O22" i="4"/>
  <c r="O20" i="4"/>
  <c r="T57" i="3"/>
  <c r="T56" i="3"/>
  <c r="S56" i="3"/>
  <c r="T55" i="3"/>
  <c r="T54" i="3"/>
  <c r="T53" i="3"/>
  <c r="S53" i="3"/>
  <c r="T52" i="3"/>
  <c r="T51" i="3"/>
  <c r="T50" i="3"/>
  <c r="T49" i="3"/>
  <c r="T48" i="3"/>
  <c r="Q48" i="3"/>
  <c r="T47" i="3"/>
  <c r="T46" i="3"/>
  <c r="S46" i="3"/>
  <c r="T45" i="3"/>
  <c r="T44" i="3"/>
  <c r="T43" i="3"/>
  <c r="R43" i="3"/>
  <c r="Q43" i="3"/>
  <c r="P43" i="3"/>
  <c r="T42" i="3"/>
  <c r="T41" i="3"/>
  <c r="S41" i="3"/>
  <c r="T40" i="3"/>
  <c r="T39" i="3"/>
  <c r="T38" i="3"/>
  <c r="Q38" i="3"/>
  <c r="T37" i="3"/>
  <c r="Q37" i="3"/>
  <c r="T36" i="3"/>
  <c r="T35" i="3"/>
  <c r="T34" i="3"/>
  <c r="S34" i="3"/>
  <c r="T33" i="3"/>
  <c r="T32" i="3"/>
  <c r="T31" i="3"/>
  <c r="P31" i="3"/>
  <c r="T30" i="3"/>
  <c r="T29" i="3"/>
  <c r="Q29" i="3"/>
  <c r="T28" i="3"/>
  <c r="T27" i="3"/>
  <c r="T26" i="3"/>
  <c r="Q26" i="3"/>
  <c r="T25" i="3"/>
  <c r="S25" i="3"/>
  <c r="Q25" i="3"/>
  <c r="T24" i="3"/>
  <c r="Q24" i="3"/>
  <c r="T23" i="3"/>
  <c r="R23" i="3"/>
  <c r="T22" i="3"/>
  <c r="S22" i="3"/>
  <c r="T21" i="3"/>
  <c r="T20" i="3"/>
  <c r="T19" i="3"/>
  <c r="P19" i="3"/>
  <c r="S19" i="3"/>
  <c r="T18" i="3"/>
  <c r="T17" i="3"/>
  <c r="Q17" i="3"/>
  <c r="T16" i="3"/>
  <c r="T15" i="3"/>
  <c r="T14" i="3"/>
  <c r="Q14" i="3"/>
  <c r="T13" i="3"/>
  <c r="Q13" i="3"/>
  <c r="T12" i="3"/>
  <c r="Q12" i="3"/>
  <c r="B11" i="3" s="1"/>
  <c r="R11" i="3" s="1"/>
  <c r="P11" i="3"/>
  <c r="P10" i="3"/>
  <c r="H9" i="3"/>
  <c r="P89" i="2"/>
  <c r="L89" i="2"/>
  <c r="O89" i="2"/>
  <c r="P88" i="2"/>
  <c r="O88" i="2"/>
  <c r="P87" i="2"/>
  <c r="O87" i="2"/>
  <c r="P86" i="2"/>
  <c r="P85" i="2"/>
  <c r="P84" i="2"/>
  <c r="M84" i="2"/>
  <c r="L84" i="2"/>
  <c r="P83" i="2"/>
  <c r="M83" i="2"/>
  <c r="P82" i="2"/>
  <c r="P81" i="2"/>
  <c r="P80" i="2"/>
  <c r="M80" i="2"/>
  <c r="P79" i="2"/>
  <c r="P78" i="2"/>
  <c r="P77" i="2"/>
  <c r="P76" i="2"/>
  <c r="O76" i="2"/>
  <c r="P75" i="2"/>
  <c r="L75" i="2"/>
  <c r="N75" i="2"/>
  <c r="P74" i="2"/>
  <c r="L74" i="2"/>
  <c r="P73" i="2"/>
  <c r="O73" i="2"/>
  <c r="P72" i="2"/>
  <c r="P71" i="2"/>
  <c r="P70" i="2"/>
  <c r="M70" i="2"/>
  <c r="O69" i="2" s="1"/>
  <c r="L70" i="2"/>
  <c r="P69" i="2"/>
  <c r="P68" i="2"/>
  <c r="P67" i="2"/>
  <c r="P66" i="2"/>
  <c r="P65" i="2"/>
  <c r="O65" i="2"/>
  <c r="P64" i="2"/>
  <c r="P63" i="2"/>
  <c r="O63" i="2"/>
  <c r="M63" i="2"/>
  <c r="N63" i="2"/>
  <c r="P62" i="2"/>
  <c r="L62" i="2"/>
  <c r="P61" i="2"/>
  <c r="N61" i="2"/>
  <c r="P60" i="2"/>
  <c r="P59" i="2"/>
  <c r="O59" i="2"/>
  <c r="N59" i="2"/>
  <c r="M59" i="2"/>
  <c r="P58" i="2"/>
  <c r="L58" i="2"/>
  <c r="P57" i="2"/>
  <c r="P56" i="2"/>
  <c r="M56" i="2"/>
  <c r="P55" i="2"/>
  <c r="O55" i="2"/>
  <c r="P54" i="2"/>
  <c r="P53" i="2"/>
  <c r="O53" i="2"/>
  <c r="P52" i="2"/>
  <c r="O52" i="2"/>
  <c r="P51" i="2"/>
  <c r="N51" i="2"/>
  <c r="P50" i="2"/>
  <c r="N50" i="2" s="1"/>
  <c r="P49" i="2"/>
  <c r="P48" i="2"/>
  <c r="O48" i="2"/>
  <c r="P47" i="2"/>
  <c r="P46" i="2"/>
  <c r="P45" i="2"/>
  <c r="L45" i="2"/>
  <c r="P44" i="2"/>
  <c r="M44" i="2"/>
  <c r="P43" i="2"/>
  <c r="P42" i="2"/>
  <c r="L42" i="2"/>
  <c r="P41" i="2"/>
  <c r="M41" i="2"/>
  <c r="O41" i="2"/>
  <c r="P40" i="2"/>
  <c r="O40" i="2"/>
  <c r="P39" i="2"/>
  <c r="O39" i="2"/>
  <c r="M39" i="2"/>
  <c r="N39" i="2"/>
  <c r="P38" i="2"/>
  <c r="L38" i="2"/>
  <c r="P37" i="2"/>
  <c r="L37" i="2"/>
  <c r="P36" i="2"/>
  <c r="P35" i="2"/>
  <c r="P34" i="2"/>
  <c r="L34" i="2"/>
  <c r="P33" i="2"/>
  <c r="P32" i="2"/>
  <c r="P31" i="2"/>
  <c r="P30" i="2"/>
  <c r="L30" i="2"/>
  <c r="X29" i="2"/>
  <c r="W29" i="2"/>
  <c r="V29" i="2"/>
  <c r="U29" i="2"/>
  <c r="P29" i="2"/>
  <c r="M29" i="2"/>
  <c r="P28" i="2"/>
  <c r="L28" i="2"/>
  <c r="P27" i="2"/>
  <c r="P26" i="2"/>
  <c r="P25" i="2"/>
  <c r="P24" i="2"/>
  <c r="M24" i="2"/>
  <c r="P23" i="2"/>
  <c r="L23" i="2"/>
  <c r="P22" i="2"/>
  <c r="P21" i="2"/>
  <c r="M21" i="2"/>
  <c r="O21" i="2"/>
  <c r="P20" i="2"/>
  <c r="O20" i="2"/>
  <c r="P19" i="2"/>
  <c r="O19" i="2"/>
  <c r="M19" i="2"/>
  <c r="L19" i="2"/>
  <c r="N19" i="2"/>
  <c r="P18" i="2"/>
  <c r="M18" i="2"/>
  <c r="P17" i="2"/>
  <c r="O17" i="2"/>
  <c r="N17" i="2"/>
  <c r="P16" i="2"/>
  <c r="P15" i="2"/>
  <c r="P14" i="2"/>
  <c r="P13" i="2"/>
  <c r="O13" i="2"/>
  <c r="P12" i="2"/>
  <c r="P11" i="2"/>
  <c r="P10" i="2"/>
  <c r="L10" i="2"/>
  <c r="L9" i="2"/>
  <c r="K9" i="2" s="1"/>
  <c r="L8" i="2"/>
  <c r="C11" i="3" l="1"/>
  <c r="O11" i="3" s="1"/>
  <c r="O61" i="2"/>
  <c r="L40" i="2"/>
  <c r="N74" i="2"/>
  <c r="N76" i="2"/>
  <c r="M48" i="2"/>
  <c r="L51" i="2"/>
  <c r="L73" i="2"/>
  <c r="N48" i="2"/>
  <c r="L87" i="2"/>
  <c r="M51" i="2"/>
  <c r="M73" i="2"/>
  <c r="M72" i="2" s="1"/>
  <c r="L76" i="2"/>
  <c r="M74" i="2"/>
  <c r="L21" i="2"/>
  <c r="O51" i="2"/>
  <c r="M65" i="2"/>
  <c r="N73" i="2"/>
  <c r="N86" i="2"/>
  <c r="M17" i="2"/>
  <c r="L41" i="2"/>
  <c r="L29" i="2"/>
  <c r="M38" i="2"/>
  <c r="N38" i="2"/>
  <c r="N45" i="2"/>
  <c r="L20" i="2"/>
  <c r="O45" i="2"/>
  <c r="L17" i="2"/>
  <c r="N29" i="2"/>
  <c r="M37" i="2"/>
  <c r="L39" i="2"/>
  <c r="N40" i="2"/>
  <c r="L52" i="2"/>
  <c r="L67" i="2"/>
  <c r="M75" i="2"/>
  <c r="M45" i="2"/>
  <c r="L53" i="2"/>
  <c r="N20" i="2"/>
  <c r="O29" i="2"/>
  <c r="N37" i="2"/>
  <c r="L65" i="2"/>
  <c r="O75" i="2"/>
  <c r="N56" i="2"/>
  <c r="O56" i="2"/>
  <c r="M62" i="2"/>
  <c r="L61" i="2"/>
  <c r="N62" i="2"/>
  <c r="L86" i="2"/>
  <c r="O37" i="2"/>
  <c r="M61" i="2"/>
  <c r="L63" i="2"/>
  <c r="N84" i="2"/>
  <c r="L24" i="2"/>
  <c r="M53" i="2"/>
  <c r="M87" i="2"/>
  <c r="N52" i="2"/>
  <c r="O84" i="2"/>
  <c r="M86" i="2"/>
  <c r="L85" i="2" s="1"/>
  <c r="L88" i="2"/>
  <c r="K10" i="2"/>
  <c r="R14" i="3"/>
  <c r="S43" i="3"/>
  <c r="P13" i="3"/>
  <c r="S14" i="3"/>
  <c r="R37" i="3"/>
  <c r="P14" i="3"/>
  <c r="S37" i="3"/>
  <c r="S31" i="3"/>
  <c r="Q31" i="3"/>
  <c r="R25" i="3"/>
  <c r="R31" i="3"/>
  <c r="R26" i="3"/>
  <c r="P37" i="3"/>
  <c r="P38" i="3"/>
  <c r="P25" i="3"/>
  <c r="P26" i="3"/>
  <c r="Q19" i="3"/>
  <c r="Q23" i="3"/>
  <c r="S26" i="3"/>
  <c r="P23" i="3"/>
  <c r="R13" i="3"/>
  <c r="R19" i="3"/>
  <c r="S23" i="3"/>
  <c r="R38" i="3"/>
  <c r="S13" i="3"/>
  <c r="S38" i="3"/>
  <c r="S30" i="3"/>
  <c r="P30" i="3"/>
  <c r="R30" i="3"/>
  <c r="Q30" i="3"/>
  <c r="Q52" i="3"/>
  <c r="S52" i="3"/>
  <c r="P52" i="3"/>
  <c r="R52" i="3"/>
  <c r="Q16" i="3"/>
  <c r="S16" i="3"/>
  <c r="P16" i="3"/>
  <c r="R16" i="3"/>
  <c r="S21" i="3"/>
  <c r="R21" i="3"/>
  <c r="P21" i="3"/>
  <c r="Q21" i="3"/>
  <c r="Q28" i="3"/>
  <c r="S28" i="3"/>
  <c r="P28" i="3"/>
  <c r="R28" i="3"/>
  <c r="Q40" i="3"/>
  <c r="S40" i="3"/>
  <c r="P40" i="3"/>
  <c r="R40" i="3"/>
  <c r="S42" i="3"/>
  <c r="P42" i="3"/>
  <c r="R42" i="3"/>
  <c r="Q42" i="3"/>
  <c r="R47" i="3"/>
  <c r="Q47" i="3"/>
  <c r="S47" i="3"/>
  <c r="P47" i="3"/>
  <c r="S33" i="3"/>
  <c r="P33" i="3"/>
  <c r="R33" i="3"/>
  <c r="Q33" i="3"/>
  <c r="P45" i="3"/>
  <c r="S45" i="3"/>
  <c r="R45" i="3"/>
  <c r="Q45" i="3"/>
  <c r="S18" i="3"/>
  <c r="P18" i="3"/>
  <c r="R18" i="3"/>
  <c r="Q18" i="3"/>
  <c r="R35" i="3"/>
  <c r="Q35" i="3"/>
  <c r="S35" i="3"/>
  <c r="P35" i="3"/>
  <c r="S54" i="3"/>
  <c r="P54" i="3"/>
  <c r="R54" i="3"/>
  <c r="Q54" i="3"/>
  <c r="R12" i="3"/>
  <c r="R24" i="3"/>
  <c r="Q41" i="3"/>
  <c r="Q53" i="3"/>
  <c r="P12" i="3"/>
  <c r="S12" i="3"/>
  <c r="R17" i="3"/>
  <c r="Q22" i="3"/>
  <c r="P24" i="3"/>
  <c r="S24" i="3"/>
  <c r="R29" i="3"/>
  <c r="Q34" i="3"/>
  <c r="P36" i="3"/>
  <c r="S36" i="3"/>
  <c r="R41" i="3"/>
  <c r="Q46" i="3"/>
  <c r="P48" i="3"/>
  <c r="S48" i="3"/>
  <c r="R53" i="3"/>
  <c r="R48" i="3"/>
  <c r="P17" i="3"/>
  <c r="S17" i="3"/>
  <c r="R22" i="3"/>
  <c r="P29" i="3"/>
  <c r="S29" i="3"/>
  <c r="R34" i="3"/>
  <c r="P41" i="3"/>
  <c r="R46" i="3"/>
  <c r="P53" i="3"/>
  <c r="R36" i="3"/>
  <c r="P22" i="3"/>
  <c r="P34" i="3"/>
  <c r="P46" i="3"/>
  <c r="Q56" i="3"/>
  <c r="Q36" i="3"/>
  <c r="R56" i="3"/>
  <c r="P56" i="3"/>
  <c r="N31" i="2"/>
  <c r="M31" i="2"/>
  <c r="L31" i="2"/>
  <c r="O31" i="2"/>
  <c r="N67" i="2"/>
  <c r="M67" i="2"/>
  <c r="O64" i="2"/>
  <c r="N64" i="2"/>
  <c r="M64" i="2"/>
  <c r="L56" i="2"/>
  <c r="L83" i="2"/>
  <c r="L47" i="2"/>
  <c r="O78" i="2"/>
  <c r="N78" i="2"/>
  <c r="M78" i="2"/>
  <c r="L72" i="2"/>
  <c r="L27" i="2"/>
  <c r="M28" i="2"/>
  <c r="L44" i="2"/>
  <c r="L55" i="2"/>
  <c r="N70" i="2"/>
  <c r="L78" i="2"/>
  <c r="N83" i="2"/>
  <c r="M13" i="2"/>
  <c r="N24" i="2"/>
  <c r="N28" i="2"/>
  <c r="M47" i="2"/>
  <c r="M58" i="2"/>
  <c r="O67" i="2"/>
  <c r="O70" i="2"/>
  <c r="O83" i="2"/>
  <c r="O66" i="2"/>
  <c r="N66" i="2"/>
  <c r="M66" i="2"/>
  <c r="N13" i="2"/>
  <c r="O24" i="2"/>
  <c r="O28" i="2"/>
  <c r="M34" i="2"/>
  <c r="N44" i="2"/>
  <c r="N47" i="2"/>
  <c r="N58" i="2"/>
  <c r="L66" i="2"/>
  <c r="L69" i="2"/>
  <c r="L80" i="2"/>
  <c r="M27" i="2"/>
  <c r="N34" i="2"/>
  <c r="O44" i="2"/>
  <c r="O47" i="2"/>
  <c r="M50" i="2"/>
  <c r="O58" i="2"/>
  <c r="M69" i="2"/>
  <c r="N80" i="2"/>
  <c r="L18" i="2"/>
  <c r="O18" i="2"/>
  <c r="L13" i="2"/>
  <c r="N18" i="2"/>
  <c r="N27" i="2"/>
  <c r="O34" i="2"/>
  <c r="N69" i="2"/>
  <c r="N72" i="2"/>
  <c r="O80" i="2"/>
  <c r="L59" i="2"/>
  <c r="O30" i="2"/>
  <c r="N30" i="2"/>
  <c r="M30" i="2"/>
  <c r="N55" i="2"/>
  <c r="M55" i="2"/>
  <c r="N23" i="2"/>
  <c r="M23" i="2"/>
  <c r="O10" i="2"/>
  <c r="N10" i="2"/>
  <c r="M10" i="2"/>
  <c r="N9" i="2" s="1"/>
  <c r="O23" i="2"/>
  <c r="O27" i="2"/>
  <c r="O42" i="2"/>
  <c r="N42" i="2"/>
  <c r="M42" i="2"/>
  <c r="L48" i="2"/>
  <c r="L50" i="2"/>
  <c r="O50" i="2"/>
  <c r="L64" i="2"/>
  <c r="M20" i="2"/>
  <c r="O38" i="2"/>
  <c r="M40" i="2"/>
  <c r="M52" i="2"/>
  <c r="O62" i="2"/>
  <c r="O74" i="2"/>
  <c r="M76" i="2"/>
  <c r="O86" i="2"/>
  <c r="N87" i="2"/>
  <c r="M88" i="2"/>
  <c r="N88" i="2"/>
  <c r="M89" i="2"/>
  <c r="N21" i="2"/>
  <c r="N41" i="2"/>
  <c r="N53" i="2"/>
  <c r="N65" i="2"/>
  <c r="N89" i="2"/>
  <c r="O72" i="2" l="1"/>
  <c r="O85" i="2"/>
  <c r="N85" i="2"/>
  <c r="M85" i="2"/>
  <c r="S27" i="3"/>
  <c r="P27" i="3"/>
  <c r="R27" i="3"/>
  <c r="Q27" i="3"/>
  <c r="S15" i="3"/>
  <c r="P15" i="3"/>
  <c r="R15" i="3"/>
  <c r="Q15" i="3"/>
  <c r="Q55" i="3"/>
  <c r="R55" i="3"/>
  <c r="P55" i="3"/>
  <c r="S55" i="3"/>
  <c r="S20" i="3"/>
  <c r="P20" i="3"/>
  <c r="R20" i="3"/>
  <c r="Q20" i="3"/>
  <c r="S51" i="3"/>
  <c r="P51" i="3"/>
  <c r="R51" i="3"/>
  <c r="Q51" i="3"/>
  <c r="S39" i="3"/>
  <c r="P39" i="3"/>
  <c r="R39" i="3"/>
  <c r="Q39" i="3"/>
  <c r="O12" i="3"/>
  <c r="S32" i="3"/>
  <c r="P32" i="3"/>
  <c r="R32" i="3"/>
  <c r="Q32" i="3"/>
  <c r="P50" i="3"/>
  <c r="S50" i="3"/>
  <c r="Q50" i="3"/>
  <c r="R50" i="3"/>
  <c r="S44" i="3"/>
  <c r="P44" i="3"/>
  <c r="R44" i="3"/>
  <c r="Q44" i="3"/>
  <c r="L49" i="2"/>
  <c r="M49" i="2"/>
  <c r="O49" i="2"/>
  <c r="N49" i="2"/>
  <c r="L26" i="2"/>
  <c r="M26" i="2"/>
  <c r="O26" i="2"/>
  <c r="N26" i="2"/>
  <c r="L81" i="2"/>
  <c r="M81" i="2"/>
  <c r="O81" i="2"/>
  <c r="N81" i="2"/>
  <c r="N57" i="2"/>
  <c r="M57" i="2"/>
  <c r="L57" i="2"/>
  <c r="O57" i="2"/>
  <c r="L82" i="2"/>
  <c r="O82" i="2"/>
  <c r="N82" i="2"/>
  <c r="M82" i="2"/>
  <c r="L46" i="2"/>
  <c r="N46" i="2"/>
  <c r="M46" i="2"/>
  <c r="O46" i="2"/>
  <c r="N33" i="2"/>
  <c r="M33" i="2"/>
  <c r="L33" i="2"/>
  <c r="O33" i="2"/>
  <c r="L36" i="2"/>
  <c r="N36" i="2"/>
  <c r="O36" i="2"/>
  <c r="M36" i="2"/>
  <c r="M32" i="2"/>
  <c r="L32" i="2"/>
  <c r="N32" i="2"/>
  <c r="O32" i="2"/>
  <c r="N11" i="2"/>
  <c r="M11" i="2"/>
  <c r="L11" i="2"/>
  <c r="O11" i="2"/>
  <c r="L16" i="2"/>
  <c r="O16" i="2"/>
  <c r="N16" i="2"/>
  <c r="M16" i="2"/>
  <c r="M12" i="2"/>
  <c r="O12" i="2"/>
  <c r="N12" i="2"/>
  <c r="L12" i="2"/>
  <c r="O54" i="2"/>
  <c r="N54" i="2"/>
  <c r="M54" i="2"/>
  <c r="L54" i="2"/>
  <c r="N43" i="2"/>
  <c r="M43" i="2"/>
  <c r="L43" i="2"/>
  <c r="O43" i="2"/>
  <c r="M35" i="2"/>
  <c r="O35" i="2"/>
  <c r="N35" i="2"/>
  <c r="L35" i="2"/>
  <c r="L71" i="2"/>
  <c r="O71" i="2"/>
  <c r="N71" i="2"/>
  <c r="M71" i="2"/>
  <c r="O77" i="2"/>
  <c r="N77" i="2"/>
  <c r="M77" i="2"/>
  <c r="L77" i="2"/>
  <c r="O22" i="2"/>
  <c r="N22" i="2"/>
  <c r="M22" i="2"/>
  <c r="L22" i="2"/>
  <c r="O15" i="2"/>
  <c r="L15" i="2"/>
  <c r="N15" i="2"/>
  <c r="M15" i="2"/>
  <c r="N79" i="2"/>
  <c r="M79" i="2"/>
  <c r="O79" i="2"/>
  <c r="L79" i="2"/>
  <c r="M68" i="2"/>
  <c r="L68" i="2"/>
  <c r="O68" i="2"/>
  <c r="N68" i="2"/>
  <c r="L60" i="2"/>
  <c r="N60" i="2"/>
  <c r="M60" i="2"/>
  <c r="O60" i="2"/>
  <c r="O13" i="3" l="1"/>
  <c r="O14" i="3" s="1"/>
  <c r="O15" i="3" s="1"/>
  <c r="S49" i="3"/>
  <c r="P49" i="3"/>
  <c r="R49" i="3"/>
  <c r="Q49" i="3"/>
  <c r="N25" i="2"/>
  <c r="M25" i="2"/>
  <c r="O25" i="2"/>
  <c r="L25" i="2"/>
  <c r="L14" i="2"/>
  <c r="N14" i="2"/>
  <c r="M14" i="2"/>
  <c r="O14" i="2"/>
  <c r="K11" i="2"/>
  <c r="K12" i="2" l="1"/>
  <c r="K13" i="2" s="1"/>
  <c r="O16" i="3"/>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O48" i="3" s="1"/>
  <c r="K14" i="2" l="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K53" i="2" s="1"/>
  <c r="K54" i="2" s="1"/>
  <c r="K55" i="2" s="1"/>
  <c r="K56" i="2" s="1"/>
  <c r="K57" i="2" s="1"/>
  <c r="K58" i="2" s="1"/>
  <c r="K59" i="2" s="1"/>
  <c r="K60" i="2" s="1"/>
  <c r="K61" i="2" s="1"/>
  <c r="K62" i="2" s="1"/>
  <c r="K63" i="2" s="1"/>
  <c r="K64" i="2" s="1"/>
  <c r="K65" i="2" s="1"/>
  <c r="K66" i="2" s="1"/>
  <c r="K67" i="2" s="1"/>
  <c r="K68" i="2" s="1"/>
  <c r="K69" i="2" s="1"/>
  <c r="K70" i="2" s="1"/>
  <c r="K71" i="2" s="1"/>
  <c r="K72" i="2" s="1"/>
  <c r="K73" i="2" s="1"/>
  <c r="K74" i="2" s="1"/>
  <c r="K75" i="2" s="1"/>
  <c r="K76" i="2" s="1"/>
  <c r="K77" i="2" s="1"/>
  <c r="K78" i="2" s="1"/>
  <c r="K79" i="2" s="1"/>
  <c r="K80" i="2" s="1"/>
  <c r="K81" i="2" s="1"/>
  <c r="K82" i="2" s="1"/>
  <c r="K83" i="2" s="1"/>
  <c r="K84" i="2" s="1"/>
  <c r="K85" i="2" s="1"/>
  <c r="K86" i="2" s="1"/>
  <c r="K87" i="2" s="1"/>
  <c r="K88" i="2" s="1"/>
  <c r="K89" i="2" s="1"/>
  <c r="O49" i="3"/>
  <c r="O50" i="3" s="1"/>
  <c r="O51" i="3" s="1"/>
  <c r="O52" i="3" s="1"/>
  <c r="O53" i="3" s="1"/>
  <c r="O54" i="3" s="1"/>
  <c r="O55" i="3" s="1"/>
  <c r="O56" i="3" s="1"/>
</calcChain>
</file>

<file path=xl/sharedStrings.xml><?xml version="1.0" encoding="utf-8"?>
<sst xmlns="http://schemas.openxmlformats.org/spreadsheetml/2006/main" count="3309" uniqueCount="398">
  <si>
    <t>Lower</t>
  </si>
  <si>
    <t>Upper</t>
  </si>
  <si>
    <t>Disc</t>
  </si>
  <si>
    <t>LIVM</t>
  </si>
  <si>
    <t>Rabatt</t>
  </si>
  <si>
    <t>MICHELIN NORGE PRISLISTE 2025-01</t>
  </si>
  <si>
    <t>DEKKMERKING</t>
  </si>
  <si>
    <t>NOK</t>
  </si>
  <si>
    <t>NO</t>
  </si>
  <si>
    <t>2025-01</t>
  </si>
  <si>
    <t>CAI</t>
  </si>
  <si>
    <t>Dimensjon</t>
  </si>
  <si>
    <t>Belastnings-/ hastighetsindex</t>
  </si>
  <si>
    <t>Mønster</t>
  </si>
  <si>
    <t>3PMSF</t>
  </si>
  <si>
    <t>M+S</t>
  </si>
  <si>
    <t>Pris eks mva</t>
  </si>
  <si>
    <t>Nettpris</t>
  </si>
  <si>
    <t/>
  </si>
  <si>
    <t>Pattern</t>
  </si>
  <si>
    <t>Launch date</t>
  </si>
  <si>
    <t>Disc date</t>
  </si>
  <si>
    <t>X LINE</t>
  </si>
  <si>
    <t>ALLE/STYREAKSLER</t>
  </si>
  <si>
    <t>HEADLINE</t>
  </si>
  <si>
    <t>295/60R22.5</t>
  </si>
  <si>
    <t>150/147L</t>
  </si>
  <si>
    <t>X LINE ENERGY Z</t>
  </si>
  <si>
    <t>B</t>
  </si>
  <si>
    <t>72 dB</t>
  </si>
  <si>
    <t>DK</t>
  </si>
  <si>
    <t>315/60R22.5</t>
  </si>
  <si>
    <t>154/148L</t>
  </si>
  <si>
    <t>X LINE ENERGY Z 3</t>
  </si>
  <si>
    <t>A</t>
  </si>
  <si>
    <t>C</t>
  </si>
  <si>
    <t>70 dB</t>
  </si>
  <si>
    <t>315/70R22.5</t>
  </si>
  <si>
    <t>156/150L</t>
  </si>
  <si>
    <t>X LINE ENERGY Z2</t>
  </si>
  <si>
    <t>Sluttdato: 2025-12</t>
  </si>
  <si>
    <t>SE</t>
  </si>
  <si>
    <t>FI</t>
  </si>
  <si>
    <t>355/50R22.5</t>
  </si>
  <si>
    <t>156/0K</t>
  </si>
  <si>
    <t>Sluttdato: 2025-07</t>
  </si>
  <si>
    <t>Dimension</t>
  </si>
  <si>
    <t>Koko</t>
  </si>
  <si>
    <t>158/0K</t>
  </si>
  <si>
    <t>71 dB</t>
  </si>
  <si>
    <t>Lanseringsdato: 2025-04</t>
  </si>
  <si>
    <t>Belastn.- og hastighedsindeks</t>
  </si>
  <si>
    <t>LI/SI</t>
  </si>
  <si>
    <t>385/55R22.5</t>
  </si>
  <si>
    <t>160/0K</t>
  </si>
  <si>
    <t>X LINE ENERGY F</t>
  </si>
  <si>
    <t>Pintamalli</t>
  </si>
  <si>
    <t>Mönster</t>
  </si>
  <si>
    <t>DRIVAKSLER</t>
  </si>
  <si>
    <t>150/147K</t>
  </si>
  <si>
    <t>X LINE ENERGY D3</t>
  </si>
  <si>
    <t>73 dB</t>
  </si>
  <si>
    <t>Lanceringsdato:</t>
  </si>
  <si>
    <t>Myyntiin:</t>
  </si>
  <si>
    <t>Lanseringsdato:</t>
  </si>
  <si>
    <t>Lanseringsdatum</t>
  </si>
  <si>
    <t>295/80R22.5</t>
  </si>
  <si>
    <t>152/148M</t>
  </si>
  <si>
    <t>XDA 2+ ENERGY</t>
  </si>
  <si>
    <t>D</t>
  </si>
  <si>
    <t>Sluttdato: 2025-01</t>
  </si>
  <si>
    <t>Slutdato:</t>
  </si>
  <si>
    <t>Poistuu myynistä:</t>
  </si>
  <si>
    <t>Sluttdato:</t>
  </si>
  <si>
    <t>Slutdatum</t>
  </si>
  <si>
    <t>152/148L</t>
  </si>
  <si>
    <t>X LINE ENERGY D</t>
  </si>
  <si>
    <t>Rabat</t>
  </si>
  <si>
    <t>Alennus</t>
  </si>
  <si>
    <t>74 dB</t>
  </si>
  <si>
    <t>154/150L</t>
  </si>
  <si>
    <t>X LINE ENERGY D2</t>
  </si>
  <si>
    <t>Pris ekskl. moms</t>
  </si>
  <si>
    <t>Hinta ilman ALV</t>
  </si>
  <si>
    <t>Pris exkl. moms</t>
  </si>
  <si>
    <t>315/80R22.5</t>
  </si>
  <si>
    <t>69 dB</t>
  </si>
  <si>
    <t>Steer</t>
  </si>
  <si>
    <t>ALLE/STYRENDE AKSLER</t>
  </si>
  <si>
    <t>KAIKKI/OHJAAVAT AKSELIT</t>
  </si>
  <si>
    <t>STYR/ALLA AXLAR</t>
  </si>
  <si>
    <t>TILHENGERAKSLINGER</t>
  </si>
  <si>
    <t>All positions</t>
  </si>
  <si>
    <t>X LINE ENERGY T</t>
  </si>
  <si>
    <t>Netto pris</t>
  </si>
  <si>
    <t>Nettohinta</t>
  </si>
  <si>
    <t>Nettopris</t>
  </si>
  <si>
    <t>385/65R22.5</t>
  </si>
  <si>
    <t>Kundtjänst</t>
  </si>
  <si>
    <t>X MULTI</t>
  </si>
  <si>
    <t>https://www.michelin.se/assistans</t>
  </si>
  <si>
    <t>12R22.5</t>
  </si>
  <si>
    <t>152/149L</t>
  </si>
  <si>
    <t>X MULTI Z 2</t>
  </si>
  <si>
    <t>Sluttdato: 2025-02</t>
  </si>
  <si>
    <t>020-088 39 07</t>
  </si>
  <si>
    <t>205/75R17.5</t>
  </si>
  <si>
    <t>124/122M</t>
  </si>
  <si>
    <t>X MULTI Z</t>
  </si>
  <si>
    <t>215/75R17.5</t>
  </si>
  <si>
    <t>126/124M</t>
  </si>
  <si>
    <t>68 dB</t>
  </si>
  <si>
    <t>225/75R17.5</t>
  </si>
  <si>
    <t>129/127M</t>
  </si>
  <si>
    <t>235/75R17.5</t>
  </si>
  <si>
    <t>132/130M</t>
  </si>
  <si>
    <t>ALLE AKSLER</t>
  </si>
  <si>
    <t>KAIKKI AKSELIT</t>
  </si>
  <si>
    <t>245/70R17.5</t>
  </si>
  <si>
    <t>136/134M</t>
  </si>
  <si>
    <t>Drive</t>
  </si>
  <si>
    <t>TRÆKAKSLER</t>
  </si>
  <si>
    <t>VETOAKSELIT</t>
  </si>
  <si>
    <t>DRIVAXLAR</t>
  </si>
  <si>
    <t>265/70R17.5</t>
  </si>
  <si>
    <t>140/138M</t>
  </si>
  <si>
    <t>Trailer</t>
  </si>
  <si>
    <t>ANHÆNGER- OG BOGGIAKSLER</t>
  </si>
  <si>
    <t>PERÄVAUNUN AKSELIT</t>
  </si>
  <si>
    <t>SLÄPVAGNSAXLAR</t>
  </si>
  <si>
    <t>245/70R19.5</t>
  </si>
  <si>
    <t>Sluttdato: 2025-03</t>
  </si>
  <si>
    <t>138/136M</t>
  </si>
  <si>
    <t>X MULTI Z2</t>
  </si>
  <si>
    <t>Lanseringsdato: 2025-03</t>
  </si>
  <si>
    <t>265/70R19.5</t>
  </si>
  <si>
    <t xml:space="preserve">Skadegaranti   </t>
  </si>
  <si>
    <t>Tapaturmainen Vauriotakuu</t>
  </si>
  <si>
    <t>Samtlige priser er eksklusiv moms og miljøgebyr.</t>
  </si>
  <si>
    <t xml:space="preserve"> Kaikki hinnat ilman ALV:a ja kierrätysmaksuja</t>
  </si>
  <si>
    <r>
      <t>Alle priser er eksklusive MVA og milj</t>
    </r>
    <r>
      <rPr>
        <b/>
        <sz val="11"/>
        <rFont val="Calibri"/>
        <family val="2"/>
      </rPr>
      <t>øavgift</t>
    </r>
  </si>
  <si>
    <t>Samtliga priser är exklusive moms och miljöavgifter.</t>
  </si>
  <si>
    <t>285/70R19.5</t>
  </si>
  <si>
    <t>146/144L</t>
  </si>
  <si>
    <t>305/70R19.5</t>
  </si>
  <si>
    <t>147/145M</t>
  </si>
  <si>
    <t>XZE2+</t>
  </si>
  <si>
    <t>275/70R22.5</t>
  </si>
  <si>
    <t>148/145L</t>
  </si>
  <si>
    <t>X MULTI ENERGY Z</t>
  </si>
  <si>
    <t>X MULTI GRIP Z</t>
  </si>
  <si>
    <t>76 dB</t>
  </si>
  <si>
    <t>X MULTIWAY 3D XZE</t>
  </si>
  <si>
    <t>305/70R22.5</t>
  </si>
  <si>
    <t>X MULTI HL Z</t>
  </si>
  <si>
    <t>158/150L</t>
  </si>
  <si>
    <t>X MULTI ENERGY Z2</t>
  </si>
  <si>
    <t>X MULTI HD Z</t>
  </si>
  <si>
    <t>X MULTI F</t>
  </si>
  <si>
    <t>162/0K</t>
  </si>
  <si>
    <t>164/0K</t>
  </si>
  <si>
    <t>X MULTI D2</t>
  </si>
  <si>
    <t>X MULTI D</t>
  </si>
  <si>
    <t>140/138L</t>
  </si>
  <si>
    <t>XDW ICE GRIP</t>
  </si>
  <si>
    <t>E</t>
  </si>
  <si>
    <t>X MULTIWAY 3D XDE</t>
  </si>
  <si>
    <t>75 dB</t>
  </si>
  <si>
    <t>X MULTI ENERGY D</t>
  </si>
  <si>
    <t>X MULTI GRIP D</t>
  </si>
  <si>
    <t>315/45R22.5</t>
  </si>
  <si>
    <t>147/145L</t>
  </si>
  <si>
    <t>X MULTI ENERGY D2</t>
  </si>
  <si>
    <t>X MULTI HD D</t>
  </si>
  <si>
    <t>9.5R17.5</t>
  </si>
  <si>
    <t>143/141J</t>
  </si>
  <si>
    <t>XTE2</t>
  </si>
  <si>
    <t>67 dB</t>
  </si>
  <si>
    <t>205/65R17.5</t>
  </si>
  <si>
    <t>132/130J</t>
  </si>
  <si>
    <t>X MULTI T2</t>
  </si>
  <si>
    <t>136/134J</t>
  </si>
  <si>
    <t>141/140J</t>
  </si>
  <si>
    <t>Lanseringsdato: 2025-02</t>
  </si>
  <si>
    <t>255/60R19.5</t>
  </si>
  <si>
    <t>X MAXITRAILER</t>
  </si>
  <si>
    <t>Sluttdato: 2025-04</t>
  </si>
  <si>
    <t>150/148J</t>
  </si>
  <si>
    <t>445/45R19.5</t>
  </si>
  <si>
    <t>164/0J</t>
  </si>
  <si>
    <t>X MULTI HL T</t>
  </si>
  <si>
    <t>160/0J</t>
  </si>
  <si>
    <t>XTE 3</t>
  </si>
  <si>
    <t>X MULTI T</t>
  </si>
  <si>
    <t>X MULTI WINTER T</t>
  </si>
  <si>
    <t>455/45R22.5</t>
  </si>
  <si>
    <t>X ONE MAXITRAILER +</t>
  </si>
  <si>
    <t>X COACH</t>
  </si>
  <si>
    <t>154/150M</t>
  </si>
  <si>
    <t>X COACH Z</t>
  </si>
  <si>
    <t>X COACH D</t>
  </si>
  <si>
    <t>X INCITY</t>
  </si>
  <si>
    <t>XINCITY EV Z</t>
  </si>
  <si>
    <t>152/149J</t>
  </si>
  <si>
    <t>X INCITY EV Z</t>
  </si>
  <si>
    <t>148/145J</t>
  </si>
  <si>
    <t>X INCITY XZU</t>
  </si>
  <si>
    <t>154/149J</t>
  </si>
  <si>
    <t>X INCITY Z</t>
  </si>
  <si>
    <t>495/45R22.5</t>
  </si>
  <si>
    <t>169/0K</t>
  </si>
  <si>
    <t>XONE INCITY D</t>
  </si>
  <si>
    <t>X WORKS</t>
  </si>
  <si>
    <t>152/149K</t>
  </si>
  <si>
    <t>X WORKS Z</t>
  </si>
  <si>
    <t>156/150K</t>
  </si>
  <si>
    <t>Sluttdato: 2025-09</t>
  </si>
  <si>
    <t>X WORKS HD Z</t>
  </si>
  <si>
    <t>X WORKS HL Z</t>
  </si>
  <si>
    <t>XZY 3</t>
  </si>
  <si>
    <t>445/65R22.5</t>
  </si>
  <si>
    <t>152/148K</t>
  </si>
  <si>
    <t>X WORKS D</t>
  </si>
  <si>
    <t>X WORKS HD D</t>
  </si>
  <si>
    <t>XTY2</t>
  </si>
  <si>
    <t>X WORKS T</t>
  </si>
  <si>
    <t xml:space="preserve">
Please note that the Key Billing prices are valid from 1 January 2025.  We reserve the right to amend the key billing prices in accordance with our Standard Conditions of Sale, this includes, but is not limited to, changes in market conditions.
The Key Billing price list sent to you may only be used for the purpose of our business relationship, it is strictly confidential and may not be shared with third parties. The Key Billing price list is subject to MNAB’s Standard Conditions of Sale. Prices listed are Exclusive of VAT.
You can find MNAB’s Standard Conditions of Sale on our Website https://www.michelin.no/generellebetingelser</t>
  </si>
  <si>
    <t>X LINE ENERGY D/.</t>
  </si>
  <si>
    <t>Tuotenro</t>
  </si>
  <si>
    <t>135/133J</t>
  </si>
  <si>
    <t>X LINE ENERGY T/.</t>
  </si>
  <si>
    <t>XTA2 EN/.</t>
  </si>
  <si>
    <t>152/0J</t>
  </si>
  <si>
    <t>STYRENDE AKSLER</t>
  </si>
  <si>
    <t>OHJAAVAT AKSELIT</t>
  </si>
  <si>
    <t>STYREAKSLER</t>
  </si>
  <si>
    <t>STYRAXLAR</t>
  </si>
  <si>
    <t>XDE2/.</t>
  </si>
  <si>
    <t>ALLE AKSER</t>
  </si>
  <si>
    <t>ALLA AXLAR</t>
  </si>
  <si>
    <t>X MULTI D/.</t>
  </si>
  <si>
    <t>DÆKMÆRKNING</t>
  </si>
  <si>
    <t>RENGASMERKINTÄ</t>
  </si>
  <si>
    <t>DÄCKMÄRKNING</t>
  </si>
  <si>
    <t>148/0M</t>
  </si>
  <si>
    <t>XDE2+/.</t>
  </si>
  <si>
    <t>DKK</t>
  </si>
  <si>
    <t>EUR</t>
  </si>
  <si>
    <t>SEK</t>
  </si>
  <si>
    <t>XDW ICE GRIP/.</t>
  </si>
  <si>
    <t>X MULTIWAY 3D XDE/.</t>
  </si>
  <si>
    <t>X MULTI GRIP D/.</t>
  </si>
  <si>
    <t>MULTIWAY XD/.</t>
  </si>
  <si>
    <t>X MULTI HD D/.</t>
  </si>
  <si>
    <t>X MULTI ENERGY D2/.</t>
  </si>
  <si>
    <t>156/0L</t>
  </si>
  <si>
    <t>0/0</t>
  </si>
  <si>
    <t>129/127J</t>
  </si>
  <si>
    <t>X MAXTRAIL/.</t>
  </si>
  <si>
    <t>XTE2+/.</t>
  </si>
  <si>
    <t>XTE2/.</t>
  </si>
  <si>
    <t>143/0J</t>
  </si>
  <si>
    <t>XTE2/. FR</t>
  </si>
  <si>
    <t>X MULTI T2/.</t>
  </si>
  <si>
    <t>RCX MULTI T2/.</t>
  </si>
  <si>
    <t>Lanseringsdato: 2025-01</t>
  </si>
  <si>
    <t>XTE3/.</t>
  </si>
  <si>
    <t>X MULTI T/.</t>
  </si>
  <si>
    <t>X MULTI HL T/.</t>
  </si>
  <si>
    <t>X ONE MAXI TR+/.</t>
  </si>
  <si>
    <t>148/145M</t>
  </si>
  <si>
    <t>XZE2+/.</t>
  </si>
  <si>
    <t>X COACH XD/.</t>
  </si>
  <si>
    <t>Lanseringsdato: 2025-05</t>
  </si>
  <si>
    <t>X INCITY ICEGRIP D/.</t>
  </si>
  <si>
    <t>X INCITY EV Z/.</t>
  </si>
  <si>
    <t>X INCITY XZU/.</t>
  </si>
  <si>
    <t>152/148J</t>
  </si>
  <si>
    <t>X INCITY XZU3/.</t>
  </si>
  <si>
    <t>13R22.5</t>
  </si>
  <si>
    <t>X WORKS XDY/.</t>
  </si>
  <si>
    <t>X WORKS D/.</t>
  </si>
  <si>
    <t>XTY2/.</t>
  </si>
  <si>
    <t>148/0J</t>
  </si>
  <si>
    <t>X WORKS XZY/.</t>
  </si>
  <si>
    <t>XZY3/.</t>
  </si>
  <si>
    <t>X WORKS HL Z/.</t>
  </si>
  <si>
    <t>Please note that the Key Billing prices are valid from 1 January 2025.  We reserve the right to amend the key billing prices in accordance with our Standard Conditions of Sale, this includes, but is not limited to, changes in market conditions.
The Key Billing price list sent to you may only be used for the purpose of our business relationship, it is strictly confidential and may not be shared with third parties. The Key Billing price list is subject to MNAB’s Standard Conditions of Sale. Prices listed are Exclusive of VAT.
You can find MNAB’s Standard Conditions of Sale on our Website https://www.michelin.no/generellebetingelser</t>
  </si>
  <si>
    <t>NORGE PRISLISTE</t>
  </si>
  <si>
    <t>11R22.5</t>
  </si>
  <si>
    <t>ROUTE CONTROL S2</t>
  </si>
  <si>
    <t>ROUTE CONTROL S</t>
  </si>
  <si>
    <t>152/149M</t>
  </si>
  <si>
    <t>ROUTE CONTROL</t>
  </si>
  <si>
    <t>ROUTE CONTROL D</t>
  </si>
  <si>
    <t>DANMARK PRISLISTE</t>
  </si>
  <si>
    <t>SUOMI kuorma- ja linja-autorengashinnasto</t>
  </si>
  <si>
    <t>SVERIGE PRISLISTA</t>
  </si>
  <si>
    <t>ROUTE CONTROL D2</t>
  </si>
  <si>
    <t>8.25R15</t>
  </si>
  <si>
    <t>143/141G</t>
  </si>
  <si>
    <t>ROUTE CONTROL T</t>
  </si>
  <si>
    <t>Styr</t>
  </si>
  <si>
    <t>Alla axlar</t>
  </si>
  <si>
    <t>Driv</t>
  </si>
  <si>
    <t>435/50R19.5</t>
  </si>
  <si>
    <t>CROSS CONTROL</t>
  </si>
  <si>
    <t>CROSS CONTROL S2</t>
  </si>
  <si>
    <t>CROSS CONTROL D2</t>
  </si>
  <si>
    <t>CROSS CONTROL T</t>
  </si>
  <si>
    <t>OFFROAD &amp; MILITARY</t>
  </si>
  <si>
    <t>Diameter</t>
  </si>
  <si>
    <t>Belastningsindex</t>
  </si>
  <si>
    <t>Hastighetsindex</t>
  </si>
  <si>
    <t>X FORCE ML</t>
  </si>
  <si>
    <t>560"</t>
  </si>
  <si>
    <t>395/90 R560 TR X FORCE ML TL</t>
  </si>
  <si>
    <t>158/156</t>
  </si>
  <si>
    <t>G/J</t>
  </si>
  <si>
    <t>X FORCE S</t>
  </si>
  <si>
    <t>16"</t>
  </si>
  <si>
    <t>7.50 R16  X FORCE S TL</t>
  </si>
  <si>
    <t>116/114</t>
  </si>
  <si>
    <t>N</t>
  </si>
  <si>
    <t>X FORCE Z</t>
  </si>
  <si>
    <t>325/85 R16 X FORCE Z TL</t>
  </si>
  <si>
    <t>K</t>
  </si>
  <si>
    <t>X FORCE ZH</t>
  </si>
  <si>
    <t>22.5"</t>
  </si>
  <si>
    <t>13 R22.5 X FORCE ZH TL</t>
  </si>
  <si>
    <t>154/150</t>
  </si>
  <si>
    <t>G</t>
  </si>
  <si>
    <t>315/80 R22.5 X FORCE ZH TL</t>
  </si>
  <si>
    <t>156/150</t>
  </si>
  <si>
    <t>24"</t>
  </si>
  <si>
    <t>325/95 R24 X FORCE ZH TL</t>
  </si>
  <si>
    <t>167/162</t>
  </si>
  <si>
    <t>F/G</t>
  </si>
  <si>
    <t>X FORCE ZL</t>
  </si>
  <si>
    <t>20"</t>
  </si>
  <si>
    <t>14.00 R20 X FORCE ZL TL</t>
  </si>
  <si>
    <t>168/165</t>
  </si>
  <si>
    <t>16.00 R20 X FORCE ZL TL</t>
  </si>
  <si>
    <t>J</t>
  </si>
  <si>
    <t>275/80 R20 X FORCE ZL TL</t>
  </si>
  <si>
    <t>Phase Out Q3</t>
  </si>
  <si>
    <t>275/80 R20 MPT X FORCE ZL TL</t>
  </si>
  <si>
    <t>137/135</t>
  </si>
  <si>
    <t>335/80 R20 X FORCE ZL TL</t>
  </si>
  <si>
    <t>365/80 R20 X FORCE ZL TL</t>
  </si>
  <si>
    <t>365/85 R20 X FORCE ZL TL</t>
  </si>
  <si>
    <t>395/85 R20 X FORCE ZL TL</t>
  </si>
  <si>
    <t>685"</t>
  </si>
  <si>
    <t>415/80 R685 TR X FORCE ZL TL</t>
  </si>
  <si>
    <t>XML</t>
  </si>
  <si>
    <t>325/85 R16 XML TL</t>
  </si>
  <si>
    <t>137/134</t>
  </si>
  <si>
    <t>J/K</t>
  </si>
  <si>
    <t>12.00 R20  XML TL</t>
  </si>
  <si>
    <t>149/146</t>
  </si>
  <si>
    <t>14.00 R20 XML TL</t>
  </si>
  <si>
    <t>395/85 R20 XML TL</t>
  </si>
  <si>
    <t>475/80 R20 XML TL</t>
  </si>
  <si>
    <t>395/90 R560 TR XML TL</t>
  </si>
  <si>
    <t>415/80 R685 TR XML TL</t>
  </si>
  <si>
    <t>XS</t>
  </si>
  <si>
    <t>20.5"</t>
  </si>
  <si>
    <t>525/65 R20.5 XS TL</t>
  </si>
  <si>
    <t>F</t>
  </si>
  <si>
    <t>XZL</t>
  </si>
  <si>
    <t>11.00 R16 XZL TL</t>
  </si>
  <si>
    <t>255/100 R16 XZL TL</t>
  </si>
  <si>
    <t>11.00 R20 XZL TL</t>
  </si>
  <si>
    <t>150/146</t>
  </si>
  <si>
    <t>12.00 R20 XZL TL</t>
  </si>
  <si>
    <t>154/149</t>
  </si>
  <si>
    <t>16.00 R20 XZL TL</t>
  </si>
  <si>
    <t xml:space="preserve">Phase Out Q4 </t>
  </si>
  <si>
    <t>365/80 R20 XZL TL</t>
  </si>
  <si>
    <t>365/85 R20 XZL TL</t>
  </si>
  <si>
    <t>395/85 R20 XZL TL</t>
  </si>
  <si>
    <t>168/161</t>
  </si>
  <si>
    <t>21"</t>
  </si>
  <si>
    <t>24 R21 XZL TL</t>
  </si>
  <si>
    <t>13 R22.5  XZL TL</t>
  </si>
  <si>
    <t>445/65 R22.5 XZL TL</t>
  </si>
  <si>
    <t>XZL 2</t>
  </si>
  <si>
    <t>395/85 R20 XZL 2 TL</t>
  </si>
  <si>
    <t>XZL+</t>
  </si>
  <si>
    <t>14.00 R20 XZL+ TL</t>
  </si>
  <si>
    <t>164/160</t>
  </si>
  <si>
    <t>Phase Out Q2</t>
  </si>
  <si>
    <t>Please note that the Key Billing prices are valid from 1 January 2025.  We reserve the right to amend the key billing prices in accordance with our Standard Conditions of Sale, this includes, but is not limited to, changes in market conditions.</t>
  </si>
  <si>
    <t>The Key Billing price list sent to you may only be used for the purpose of our business relationship, it is strictly confidential and may not be shared with third parties. The Key Billing price list is subject to MNAB’s Standard Conditions of Sale. Prices listed are Exclusive of VAT.</t>
  </si>
  <si>
    <t>You can find MNAB’s Standard Conditions of Sale on our Website:</t>
  </si>
  <si>
    <t>https://www.michelin.no/generellebetingelser</t>
  </si>
  <si>
    <t>Bulk offer extra rabatt i kronor per dekk</t>
  </si>
  <si>
    <t>Net pris med bulk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</si>
</sst>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00"/>
    <numFmt numFmtId="166" formatCode="000000"/>
    <numFmt numFmtId="167" formatCode="yyyy/mm/dd;@"/>
    <numFmt numFmtId="168" formatCode="_-* #,##0.00\ _k_r_-;\-* #,##0.00\ _k_r_-;_-* &quot;-&quot;??\ _k_r_-;_-@_-"/>
    <numFmt numFmtId="169" formatCode="_-* #,##0\ _k_r_-;\-* #,##0\ _k_r_-;_-* &quot;-&quot;??\ _k_r_-;_-@_-"/>
    <numFmt numFmtId="170" formatCode="_-* #,##0\ &quot;kr&quot;_-;\-* #,##0\ &quot;kr&quot;_-;_-* &quot;-&quot;??\ &quot;kr&quot;_-;_-@_-"/>
  </numFmts>
  <fonts count="51">
    <font>
      <sz val="11"/>
      <color theme="1"/>
      <name val="Aptos Narrow"/>
      <family val="2"/>
      <scheme val="minor"/>
    </font>
    <font>
      <sz val="11"/>
      <color theme="1"/>
      <name val="Aptos Narrow"/>
      <family val="2"/>
      <scheme val="minor"/>
    </font>
    <font>
      <b/>
      <sz val="11"/>
      <color theme="3"/>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2"/>
      <color theme="0"/>
      <name val="Aptos Narrow"/>
      <family val="2"/>
      <scheme val="minor"/>
    </font>
    <font>
      <sz val="12"/>
      <name val="Aptos Narrow"/>
      <family val="2"/>
      <scheme val="minor"/>
    </font>
    <font>
      <sz val="10"/>
      <name val="Arial"/>
      <family val="2"/>
    </font>
    <font>
      <sz val="11"/>
      <name val="Arial"/>
      <family val="2"/>
    </font>
    <font>
      <b/>
      <sz val="12"/>
      <color theme="0"/>
      <name val="Aptos Narrow"/>
      <family val="2"/>
      <scheme val="minor"/>
    </font>
    <font>
      <sz val="12"/>
      <color rgb="FFFF0000"/>
      <name val="Aptos Narrow"/>
      <family val="2"/>
      <scheme val="minor"/>
    </font>
    <font>
      <sz val="11"/>
      <name val="Aptos Narrow"/>
      <family val="2"/>
      <scheme val="minor"/>
    </font>
    <font>
      <sz val="12"/>
      <name val="Arial"/>
      <family val="2"/>
    </font>
    <font>
      <b/>
      <sz val="11"/>
      <color rgb="FF27509B"/>
      <name val="Michelin SemiBold"/>
      <family val="3"/>
    </font>
    <font>
      <b/>
      <sz val="10"/>
      <color theme="3"/>
      <name val="Michelin SemiBold"/>
      <family val="3"/>
    </font>
    <font>
      <b/>
      <sz val="12"/>
      <color rgb="FF27509B"/>
      <name val="Michelin SemiBold"/>
      <family val="3"/>
    </font>
    <font>
      <b/>
      <sz val="14"/>
      <color theme="3"/>
      <name val="Aptos Narrow"/>
      <family val="2"/>
      <scheme val="minor"/>
    </font>
    <font>
      <b/>
      <sz val="14"/>
      <color rgb="FF27509B"/>
      <name val="Michelin SemiBold"/>
      <family val="3"/>
    </font>
    <font>
      <b/>
      <sz val="16"/>
      <color theme="3"/>
      <name val="Aptos Narrow"/>
      <family val="2"/>
      <scheme val="minor"/>
    </font>
    <font>
      <sz val="11"/>
      <color theme="0"/>
      <name val="Arial"/>
      <family val="2"/>
    </font>
    <font>
      <b/>
      <sz val="12"/>
      <name val="Calibri"/>
      <family val="2"/>
    </font>
    <font>
      <sz val="12"/>
      <color rgb="FF1F497D"/>
      <name val="Calibri"/>
      <family val="2"/>
    </font>
    <font>
      <b/>
      <sz val="12"/>
      <color rgb="FF1F497D"/>
      <name val="Calibri"/>
      <family val="2"/>
    </font>
    <font>
      <sz val="12"/>
      <name val="Calibri"/>
      <family val="2"/>
    </font>
    <font>
      <sz val="11"/>
      <name val="Calibri"/>
      <family val="2"/>
    </font>
    <font>
      <sz val="12"/>
      <color theme="3"/>
      <name val="Aptos Narrow"/>
      <family val="2"/>
      <scheme val="minor"/>
    </font>
    <font>
      <b/>
      <sz val="11"/>
      <name val="Arial"/>
      <family val="2"/>
    </font>
    <font>
      <b/>
      <sz val="11"/>
      <name val="Calibri"/>
      <family val="2"/>
    </font>
    <font>
      <b/>
      <sz val="12"/>
      <name val="Arial"/>
      <family val="2"/>
    </font>
    <font>
      <b/>
      <sz val="12"/>
      <color theme="3"/>
      <name val="Aptos Narrow"/>
      <family val="2"/>
      <scheme val="minor"/>
    </font>
    <font>
      <b/>
      <sz val="11"/>
      <color rgb="FF1F497D"/>
      <name val="Calibri"/>
      <family val="2"/>
    </font>
    <font>
      <b/>
      <sz val="12"/>
      <color theme="1"/>
      <name val="Arial"/>
      <family val="2"/>
    </font>
    <font>
      <b/>
      <sz val="12"/>
      <color theme="3"/>
      <name val="Arial"/>
      <family val="2"/>
    </font>
    <font>
      <b/>
      <sz val="12"/>
      <name val="Aptos Narrow"/>
      <family val="2"/>
      <scheme val="minor"/>
    </font>
    <font>
      <i/>
      <sz val="12"/>
      <name val="Arial"/>
      <family val="2"/>
    </font>
    <font>
      <sz val="12"/>
      <color theme="1"/>
      <name val="Arial"/>
      <family val="2"/>
    </font>
    <font>
      <b/>
      <sz val="12"/>
      <color theme="0"/>
      <name val="Arial"/>
      <family val="2"/>
    </font>
    <font>
      <sz val="8"/>
      <name val="Arial"/>
      <family val="2"/>
    </font>
    <font>
      <sz val="9"/>
      <name val="Arial"/>
      <family val="2"/>
    </font>
    <font>
      <b/>
      <sz val="10"/>
      <name val="Arial"/>
      <family val="2"/>
    </font>
    <font>
      <b/>
      <sz val="14"/>
      <name val="Arial"/>
      <family val="2"/>
    </font>
    <font>
      <b/>
      <sz val="12"/>
      <color rgb="FF27509B"/>
      <name val="Michelin SemiBold"/>
    </font>
    <font>
      <sz val="12"/>
      <color theme="0"/>
      <name val="Michelin SemiBold"/>
    </font>
    <font>
      <b/>
      <sz val="14"/>
      <color theme="0"/>
      <name val="Arial"/>
      <family val="2"/>
    </font>
    <font>
      <b/>
      <sz val="16"/>
      <color theme="0"/>
      <name val="Arial"/>
      <family val="2"/>
    </font>
    <font>
      <i/>
      <sz val="12"/>
      <color theme="1"/>
      <name val="Aptos Narrow"/>
      <family val="2"/>
      <scheme val="minor"/>
    </font>
    <font>
      <b/>
      <sz val="12"/>
      <color theme="1"/>
      <name val="Aptos Narrow"/>
      <family val="2"/>
      <scheme val="minor"/>
    </font>
    <font>
      <u/>
      <sz val="12"/>
      <color theme="10"/>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669933"/>
        <bgColor rgb="FF000000"/>
      </patternFill>
    </fill>
    <fill>
      <patternFill patternType="solid">
        <fgColor theme="0"/>
        <bgColor rgb="FF000000"/>
      </patternFill>
    </fill>
    <fill>
      <patternFill patternType="solid">
        <fgColor rgb="FFFFFFFF"/>
        <bgColor rgb="FF000000"/>
      </patternFill>
    </fill>
    <fill>
      <patternFill patternType="solid">
        <fgColor rgb="FF1F497D"/>
        <bgColor indexed="64"/>
      </patternFill>
    </fill>
    <fill>
      <patternFill patternType="solid">
        <fgColor theme="0" tint="-0.14999847407452621"/>
        <bgColor indexed="64"/>
      </patternFill>
    </fill>
    <fill>
      <patternFill patternType="solid">
        <fgColor rgb="FF999999"/>
        <bgColor indexed="64"/>
      </patternFill>
    </fill>
    <fill>
      <patternFill patternType="solid">
        <fgColor indexed="9"/>
        <bgColor indexed="64"/>
      </patternFill>
    </fill>
    <fill>
      <patternFill patternType="solid">
        <fgColor indexed="55"/>
        <bgColor indexed="64"/>
      </patternFill>
    </fill>
    <fill>
      <patternFill patternType="solid">
        <fgColor rgb="FF27509B"/>
        <bgColor indexed="64"/>
      </patternFill>
    </fill>
    <fill>
      <patternFill patternType="solid">
        <fgColor rgb="FF669933"/>
        <bgColor indexed="64"/>
      </patternFill>
    </fill>
    <fill>
      <patternFill patternType="solid">
        <fgColor theme="9" tint="0.59999389629810485"/>
        <bgColor rgb="FF000000"/>
      </patternFill>
    </fill>
  </fills>
  <borders count="2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 fillId="0" borderId="0"/>
    <xf numFmtId="0" fontId="10" fillId="0" borderId="0"/>
    <xf numFmtId="164" fontId="1" fillId="0" borderId="0" applyFont="0" applyFill="0" applyBorder="0" applyAlignment="0" applyProtection="0"/>
    <xf numFmtId="168" fontId="1" fillId="0" borderId="0" applyFont="0" applyFill="0" applyBorder="0" applyAlignment="0" applyProtection="0"/>
  </cellStyleXfs>
  <cellXfs count="191">
    <xf numFmtId="0" fontId="0" fillId="0" borderId="0" xfId="0"/>
    <xf numFmtId="0" fontId="6" fillId="0" borderId="0" xfId="3" applyFont="1" applyAlignment="1">
      <alignment vertical="top"/>
    </xf>
    <xf numFmtId="0" fontId="8" fillId="0" borderId="0" xfId="3" applyFont="1" applyAlignment="1">
      <alignment horizontal="center" vertical="top"/>
    </xf>
    <xf numFmtId="0" fontId="9" fillId="0" borderId="0" xfId="3" applyFont="1" applyAlignment="1">
      <alignment vertical="top"/>
    </xf>
    <xf numFmtId="0" fontId="6" fillId="0" borderId="0" xfId="3" applyFont="1"/>
    <xf numFmtId="0" fontId="6" fillId="0" borderId="0" xfId="3" applyFont="1" applyAlignment="1">
      <alignment horizontal="center" vertical="top"/>
    </xf>
    <xf numFmtId="0" fontId="11" fillId="0" borderId="0" xfId="4" applyFont="1"/>
    <xf numFmtId="0" fontId="12" fillId="0" borderId="0" xfId="3" applyFont="1" applyAlignment="1">
      <alignment horizontal="center" vertical="top"/>
    </xf>
    <xf numFmtId="0" fontId="13" fillId="0" borderId="0" xfId="3" applyFont="1" applyAlignment="1">
      <alignment vertical="top"/>
    </xf>
    <xf numFmtId="0" fontId="4" fillId="0" borderId="0" xfId="3" applyFont="1" applyAlignment="1">
      <alignment vertical="top"/>
    </xf>
    <xf numFmtId="0" fontId="14" fillId="0" borderId="0" xfId="3" applyFont="1" applyAlignment="1">
      <alignment vertical="top"/>
    </xf>
    <xf numFmtId="1" fontId="14" fillId="0" borderId="0" xfId="3" applyNumberFormat="1" applyFont="1" applyAlignment="1">
      <alignment horizontal="center" vertical="top"/>
    </xf>
    <xf numFmtId="1" fontId="15" fillId="0" borderId="0" xfId="4" applyNumberFormat="1" applyFont="1" applyAlignment="1">
      <alignment horizontal="center"/>
    </xf>
    <xf numFmtId="0" fontId="15" fillId="0" borderId="0" xfId="4" applyFont="1"/>
    <xf numFmtId="0" fontId="16" fillId="2" borderId="0" xfId="3" applyFont="1" applyFill="1" applyAlignment="1">
      <alignment horizontal="center" vertical="center"/>
    </xf>
    <xf numFmtId="9" fontId="16" fillId="2" borderId="0" xfId="1" applyFont="1" applyFill="1" applyBorder="1" applyAlignment="1">
      <alignment horizontal="center" vertical="center"/>
    </xf>
    <xf numFmtId="0" fontId="17" fillId="2" borderId="0" xfId="3" applyFont="1" applyFill="1" applyAlignment="1">
      <alignment vertical="center"/>
    </xf>
    <xf numFmtId="1" fontId="15" fillId="0" borderId="0" xfId="4" applyNumberFormat="1" applyFont="1"/>
    <xf numFmtId="0" fontId="3" fillId="0" borderId="0" xfId="3" applyFont="1" applyAlignment="1">
      <alignment vertical="center"/>
    </xf>
    <xf numFmtId="0" fontId="18" fillId="2" borderId="0" xfId="3" applyFont="1" applyFill="1" applyAlignment="1">
      <alignment vertical="center"/>
    </xf>
    <xf numFmtId="0" fontId="19" fillId="2" borderId="0" xfId="3" applyFont="1" applyFill="1" applyAlignment="1">
      <alignment vertical="center"/>
    </xf>
    <xf numFmtId="0" fontId="2" fillId="0" borderId="0" xfId="3" applyFont="1" applyAlignment="1">
      <alignment vertical="center"/>
    </xf>
    <xf numFmtId="0" fontId="21" fillId="0" borderId="0" xfId="3" applyFont="1" applyAlignment="1">
      <alignment horizontal="center" vertical="center"/>
    </xf>
    <xf numFmtId="14" fontId="2" fillId="0" borderId="0" xfId="3" quotePrefix="1" applyNumberFormat="1" applyFont="1" applyAlignment="1">
      <alignment vertical="center"/>
    </xf>
    <xf numFmtId="0" fontId="22" fillId="0" borderId="0" xfId="4" applyFont="1"/>
    <xf numFmtId="0" fontId="16" fillId="2" borderId="2" xfId="3" applyFont="1" applyFill="1" applyBorder="1" applyAlignment="1">
      <alignment vertical="center"/>
    </xf>
    <xf numFmtId="0" fontId="16" fillId="2" borderId="2" xfId="3" applyFont="1" applyFill="1" applyBorder="1" applyAlignment="1">
      <alignment horizontal="left" vertical="center"/>
    </xf>
    <xf numFmtId="0" fontId="23" fillId="0" borderId="0" xfId="3" applyFont="1" applyAlignment="1">
      <alignment vertical="center" wrapText="1"/>
    </xf>
    <xf numFmtId="0" fontId="11" fillId="0" borderId="0" xfId="4" applyFont="1" applyAlignment="1">
      <alignment horizontal="center" vertical="center"/>
    </xf>
    <xf numFmtId="165" fontId="24" fillId="3" borderId="0" xfId="3" applyNumberFormat="1" applyFont="1" applyFill="1" applyAlignment="1">
      <alignment horizontal="left" vertical="center"/>
    </xf>
    <xf numFmtId="166" fontId="24" fillId="4" borderId="0" xfId="3" applyNumberFormat="1" applyFont="1" applyFill="1" applyAlignment="1">
      <alignment horizontal="left" vertical="center"/>
    </xf>
    <xf numFmtId="0" fontId="24" fillId="4" borderId="0" xfId="3" applyFont="1" applyFill="1" applyAlignment="1">
      <alignment horizontal="left" vertical="center"/>
    </xf>
    <xf numFmtId="0" fontId="25" fillId="4" borderId="0" xfId="3" applyFont="1" applyFill="1" applyAlignment="1">
      <alignment horizontal="left" vertical="center"/>
    </xf>
    <xf numFmtId="1" fontId="25" fillId="4" borderId="0" xfId="3" applyNumberFormat="1" applyFont="1" applyFill="1" applyAlignment="1">
      <alignment horizontal="center" vertical="center"/>
    </xf>
    <xf numFmtId="1" fontId="25" fillId="4" borderId="0" xfId="3" applyNumberFormat="1" applyFont="1" applyFill="1" applyAlignment="1">
      <alignment horizontal="center" vertical="center" wrapText="1"/>
    </xf>
    <xf numFmtId="1" fontId="25" fillId="4" borderId="0" xfId="3" applyNumberFormat="1" applyFont="1" applyFill="1" applyAlignment="1">
      <alignment horizontal="left" vertical="center" wrapText="1"/>
    </xf>
    <xf numFmtId="167" fontId="26" fillId="0" borderId="0" xfId="3" applyNumberFormat="1" applyFont="1" applyAlignment="1">
      <alignment vertical="center" wrapText="1"/>
    </xf>
    <xf numFmtId="165" fontId="27" fillId="0" borderId="0" xfId="3" applyNumberFormat="1" applyFont="1" applyAlignment="1">
      <alignment horizontal="left" vertical="center" wrapText="1"/>
    </xf>
    <xf numFmtId="167" fontId="11" fillId="0" borderId="0" xfId="4" applyNumberFormat="1" applyFont="1"/>
    <xf numFmtId="0" fontId="25" fillId="4" borderId="5" xfId="3" applyFont="1" applyFill="1" applyBorder="1" applyAlignment="1">
      <alignment horizontal="left" vertical="center"/>
    </xf>
    <xf numFmtId="166" fontId="28" fillId="2" borderId="0" xfId="4" applyNumberFormat="1" applyFont="1" applyFill="1" applyAlignment="1">
      <alignment horizontal="left"/>
    </xf>
    <xf numFmtId="1" fontId="24" fillId="4" borderId="0" xfId="3" applyNumberFormat="1" applyFont="1" applyFill="1" applyAlignment="1">
      <alignment horizontal="center" vertical="center"/>
    </xf>
    <xf numFmtId="1" fontId="24" fillId="4" borderId="0" xfId="3" applyNumberFormat="1" applyFont="1" applyFill="1" applyAlignment="1">
      <alignment horizontal="center" vertical="center" wrapText="1"/>
    </xf>
    <xf numFmtId="0" fontId="5" fillId="0" borderId="0" xfId="3" applyFont="1" applyAlignment="1">
      <alignment vertical="center"/>
    </xf>
    <xf numFmtId="0" fontId="0" fillId="0" borderId="0" xfId="3" applyFont="1" applyAlignment="1">
      <alignment vertical="center"/>
    </xf>
    <xf numFmtId="0" fontId="7" fillId="0" borderId="0" xfId="2" applyFill="1"/>
    <xf numFmtId="0" fontId="29" fillId="0" borderId="0" xfId="4" applyFont="1" applyAlignment="1">
      <alignment horizontal="left"/>
    </xf>
    <xf numFmtId="0" fontId="29" fillId="0" borderId="0" xfId="0" applyFont="1" applyAlignment="1">
      <alignment horizontal="left"/>
    </xf>
    <xf numFmtId="0" fontId="29" fillId="5" borderId="0" xfId="0" applyFont="1" applyFill="1" applyAlignment="1">
      <alignment horizontal="left"/>
    </xf>
    <xf numFmtId="0" fontId="15" fillId="0" borderId="0" xfId="4" applyFont="1" applyAlignment="1">
      <alignment horizontal="center"/>
    </xf>
    <xf numFmtId="0" fontId="31" fillId="0" borderId="0" xfId="4" applyFont="1" applyAlignment="1">
      <alignment horizontal="center"/>
    </xf>
    <xf numFmtId="1" fontId="11" fillId="0" borderId="0" xfId="4" applyNumberFormat="1" applyFont="1" applyAlignment="1">
      <alignment horizontal="center"/>
    </xf>
    <xf numFmtId="0" fontId="32" fillId="2" borderId="0" xfId="3" applyFont="1" applyFill="1" applyAlignment="1">
      <alignment vertical="center"/>
    </xf>
    <xf numFmtId="0" fontId="16" fillId="2" borderId="0" xfId="3" applyFont="1" applyFill="1" applyAlignment="1">
      <alignment vertical="center"/>
    </xf>
    <xf numFmtId="0" fontId="30" fillId="0" borderId="0" xfId="3" applyFont="1" applyAlignment="1">
      <alignment vertical="center" wrapText="1"/>
    </xf>
    <xf numFmtId="166" fontId="24" fillId="3" borderId="0" xfId="3" applyNumberFormat="1" applyFont="1" applyFill="1" applyAlignment="1">
      <alignment horizontal="left" vertical="center"/>
    </xf>
    <xf numFmtId="167" fontId="27" fillId="0" borderId="0" xfId="3" applyNumberFormat="1" applyFont="1" applyAlignment="1">
      <alignment vertical="center" wrapText="1"/>
    </xf>
    <xf numFmtId="1" fontId="33" fillId="0" borderId="0" xfId="3" applyNumberFormat="1" applyFont="1" applyAlignment="1">
      <alignment horizontal="left" vertical="center" wrapText="1"/>
    </xf>
    <xf numFmtId="0" fontId="11" fillId="0" borderId="0" xfId="4" applyFont="1" applyAlignment="1">
      <alignment horizontal="center"/>
    </xf>
    <xf numFmtId="166" fontId="15" fillId="0" borderId="0" xfId="4" applyNumberFormat="1" applyFont="1" applyAlignment="1">
      <alignment horizontal="center"/>
    </xf>
    <xf numFmtId="1" fontId="11" fillId="0" borderId="0" xfId="4" applyNumberFormat="1" applyFont="1"/>
    <xf numFmtId="0" fontId="34" fillId="0" borderId="0" xfId="3" applyFont="1" applyAlignment="1">
      <alignment vertical="center"/>
    </xf>
    <xf numFmtId="0" fontId="35" fillId="0" borderId="0" xfId="3" applyFont="1" applyAlignment="1">
      <alignment vertical="center"/>
    </xf>
    <xf numFmtId="0" fontId="36" fillId="0" borderId="0" xfId="3" applyFont="1" applyAlignment="1">
      <alignment vertical="center"/>
    </xf>
    <xf numFmtId="0" fontId="2" fillId="0" borderId="0" xfId="3" quotePrefix="1" applyFont="1" applyAlignment="1">
      <alignment vertical="center"/>
    </xf>
    <xf numFmtId="14" fontId="31" fillId="0" borderId="0" xfId="0" applyNumberFormat="1" applyFont="1" applyAlignment="1">
      <alignment horizontal="left" vertical="center"/>
    </xf>
    <xf numFmtId="14" fontId="37" fillId="0" borderId="0" xfId="0" applyNumberFormat="1" applyFont="1" applyAlignment="1">
      <alignment horizontal="left" vertical="center"/>
    </xf>
    <xf numFmtId="3" fontId="39" fillId="6" borderId="2" xfId="0" applyNumberFormat="1" applyFont="1" applyFill="1" applyBorder="1" applyAlignment="1">
      <alignment horizontal="center" vertical="center" wrapText="1"/>
    </xf>
    <xf numFmtId="3" fontId="39" fillId="0" borderId="3" xfId="0" applyNumberFormat="1" applyFont="1" applyBorder="1" applyAlignment="1">
      <alignment horizontal="center" vertical="center" wrapText="1"/>
    </xf>
    <xf numFmtId="1" fontId="23" fillId="0" borderId="0" xfId="3" applyNumberFormat="1" applyFont="1" applyAlignment="1">
      <alignment vertical="center" wrapText="1"/>
    </xf>
    <xf numFmtId="0" fontId="24" fillId="4" borderId="5" xfId="3" applyFont="1" applyFill="1" applyBorder="1" applyAlignment="1">
      <alignment horizontal="left" vertical="center"/>
    </xf>
    <xf numFmtId="166" fontId="28" fillId="2" borderId="0" xfId="4" applyNumberFormat="1" applyFont="1" applyFill="1" applyAlignment="1">
      <alignment horizontal="left" vertical="center"/>
    </xf>
    <xf numFmtId="164" fontId="8" fillId="0" borderId="0" xfId="5" applyFont="1" applyAlignment="1">
      <alignment horizontal="center" vertical="top"/>
    </xf>
    <xf numFmtId="164" fontId="15" fillId="0" borderId="0" xfId="5" applyFont="1" applyAlignment="1">
      <alignment horizontal="center"/>
    </xf>
    <xf numFmtId="164" fontId="15" fillId="0" borderId="0" xfId="5" applyFont="1"/>
    <xf numFmtId="164" fontId="16" fillId="2" borderId="2" xfId="5" applyFont="1" applyFill="1" applyBorder="1" applyAlignment="1">
      <alignment horizontal="center" vertical="center" wrapText="1"/>
    </xf>
    <xf numFmtId="164" fontId="25" fillId="4" borderId="0" xfId="5" applyFont="1" applyFill="1" applyAlignment="1">
      <alignment horizontal="left" vertical="center" wrapText="1"/>
    </xf>
    <xf numFmtId="164" fontId="24" fillId="4" borderId="0" xfId="5" applyFont="1" applyFill="1" applyAlignment="1">
      <alignment horizontal="center" vertical="center" wrapText="1"/>
    </xf>
    <xf numFmtId="164" fontId="24" fillId="4" borderId="0" xfId="5" applyFont="1" applyFill="1" applyAlignment="1">
      <alignment horizontal="left" vertical="center" wrapText="1"/>
    </xf>
    <xf numFmtId="164" fontId="16" fillId="2" borderId="2" xfId="5" applyFont="1" applyFill="1" applyBorder="1" applyAlignment="1">
      <alignment vertical="center" wrapText="1"/>
    </xf>
    <xf numFmtId="166" fontId="10" fillId="0" borderId="0" xfId="4" applyNumberFormat="1" applyAlignment="1">
      <alignment vertical="top"/>
    </xf>
    <xf numFmtId="166" fontId="40" fillId="0" borderId="0" xfId="4" applyNumberFormat="1" applyFont="1" applyAlignment="1">
      <alignment horizontal="left" vertical="top" wrapText="1"/>
    </xf>
    <xf numFmtId="3" fontId="39" fillId="6" borderId="0" xfId="0" applyNumberFormat="1" applyFont="1" applyFill="1" applyAlignment="1">
      <alignment horizontal="center" vertical="center" wrapText="1"/>
    </xf>
    <xf numFmtId="9" fontId="16" fillId="2" borderId="0" xfId="1" applyFont="1" applyFill="1" applyAlignment="1">
      <alignment horizontal="center" vertical="center"/>
    </xf>
    <xf numFmtId="0" fontId="10" fillId="0" borderId="0" xfId="4"/>
    <xf numFmtId="0" fontId="10" fillId="9" borderId="0" xfId="4" applyFill="1"/>
    <xf numFmtId="0" fontId="42" fillId="0" borderId="0" xfId="4" applyFont="1" applyAlignment="1">
      <alignment horizontal="left" wrapText="1"/>
    </xf>
    <xf numFmtId="166" fontId="10" fillId="0" borderId="0" xfId="4" applyNumberFormat="1" applyAlignment="1">
      <alignment horizontal="center"/>
    </xf>
    <xf numFmtId="0" fontId="42" fillId="0" borderId="0" xfId="4" applyFont="1" applyAlignment="1">
      <alignment horizontal="center"/>
    </xf>
    <xf numFmtId="166" fontId="10" fillId="0" borderId="0" xfId="4" applyNumberFormat="1" applyAlignment="1">
      <alignment horizontal="left"/>
    </xf>
    <xf numFmtId="0" fontId="10" fillId="0" borderId="0" xfId="4" applyAlignment="1">
      <alignment horizontal="left"/>
    </xf>
    <xf numFmtId="169" fontId="42" fillId="0" borderId="0" xfId="6" applyNumberFormat="1" applyFont="1" applyAlignment="1">
      <alignment horizontal="center" vertical="center"/>
    </xf>
    <xf numFmtId="166" fontId="10" fillId="9" borderId="0" xfId="4" applyNumberFormat="1" applyFill="1" applyAlignment="1">
      <alignment horizontal="center"/>
    </xf>
    <xf numFmtId="0" fontId="43" fillId="0" borderId="0" xfId="4" applyFont="1" applyAlignment="1">
      <alignment horizontal="center" vertical="center"/>
    </xf>
    <xf numFmtId="166" fontId="10" fillId="9" borderId="0" xfId="4" applyNumberFormat="1" applyFill="1" applyAlignment="1">
      <alignment horizontal="left"/>
    </xf>
    <xf numFmtId="0" fontId="10" fillId="9" borderId="0" xfId="4" applyFill="1" applyAlignment="1">
      <alignment horizontal="left"/>
    </xf>
    <xf numFmtId="169" fontId="10" fillId="9" borderId="0" xfId="6" applyNumberFormat="1" applyFont="1" applyFill="1" applyAlignment="1">
      <alignment horizontal="center" vertical="center"/>
    </xf>
    <xf numFmtId="0" fontId="16" fillId="2" borderId="0" xfId="3" applyFont="1" applyFill="1" applyAlignment="1">
      <alignment horizontal="center"/>
    </xf>
    <xf numFmtId="0" fontId="42" fillId="9" borderId="0" xfId="4" applyFont="1" applyFill="1" applyAlignment="1">
      <alignment horizontal="center"/>
    </xf>
    <xf numFmtId="0" fontId="44" fillId="2" borderId="0" xfId="3" applyFont="1" applyFill="1" applyAlignment="1">
      <alignment vertical="center"/>
    </xf>
    <xf numFmtId="166" fontId="45" fillId="10" borderId="3" xfId="4" applyNumberFormat="1" applyFont="1" applyFill="1" applyBorder="1"/>
    <xf numFmtId="166" fontId="46" fillId="10" borderId="3" xfId="4" applyNumberFormat="1" applyFont="1" applyFill="1" applyBorder="1" applyAlignment="1">
      <alignment horizontal="center"/>
    </xf>
    <xf numFmtId="166" fontId="46" fillId="10" borderId="10" xfId="4" applyNumberFormat="1" applyFont="1" applyFill="1" applyBorder="1"/>
    <xf numFmtId="166" fontId="47" fillId="10" borderId="10" xfId="4" applyNumberFormat="1" applyFont="1" applyFill="1" applyBorder="1"/>
    <xf numFmtId="167" fontId="46" fillId="10" borderId="4" xfId="6" applyNumberFormat="1" applyFont="1" applyFill="1" applyBorder="1" applyAlignment="1">
      <alignment horizontal="center" vertical="center"/>
    </xf>
    <xf numFmtId="167" fontId="46" fillId="10" borderId="2" xfId="6" applyNumberFormat="1" applyFont="1" applyFill="1" applyBorder="1" applyAlignment="1">
      <alignment horizontal="center" vertical="center"/>
    </xf>
    <xf numFmtId="0" fontId="16" fillId="2" borderId="11" xfId="3" applyFont="1" applyFill="1" applyBorder="1" applyAlignment="1">
      <alignment horizontal="center" vertical="center"/>
    </xf>
    <xf numFmtId="0" fontId="10" fillId="0" borderId="0" xfId="4" applyAlignment="1">
      <alignment horizontal="left" wrapText="1"/>
    </xf>
    <xf numFmtId="166" fontId="12" fillId="11" borderId="12" xfId="4" applyNumberFormat="1" applyFont="1" applyFill="1" applyBorder="1" applyAlignment="1">
      <alignment horizontal="center" vertical="center"/>
    </xf>
    <xf numFmtId="166" fontId="8" fillId="11" borderId="13" xfId="4" applyNumberFormat="1" applyFont="1" applyFill="1" applyBorder="1" applyAlignment="1">
      <alignment horizontal="center" vertical="center"/>
    </xf>
    <xf numFmtId="168" fontId="12" fillId="11" borderId="14" xfId="6" applyFont="1" applyFill="1" applyBorder="1" applyAlignment="1">
      <alignment horizontal="left" vertical="center"/>
    </xf>
    <xf numFmtId="166" fontId="8" fillId="11" borderId="14" xfId="4" applyNumberFormat="1" applyFont="1" applyFill="1" applyBorder="1" applyAlignment="1">
      <alignment horizontal="center" vertical="center"/>
    </xf>
    <xf numFmtId="1" fontId="8" fillId="11" borderId="14" xfId="0" applyNumberFormat="1" applyFont="1" applyFill="1" applyBorder="1" applyAlignment="1">
      <alignment horizontal="center" vertical="center"/>
    </xf>
    <xf numFmtId="166" fontId="8" fillId="11" borderId="14" xfId="0" applyNumberFormat="1" applyFont="1" applyFill="1" applyBorder="1" applyAlignment="1">
      <alignment horizontal="center" vertical="center"/>
    </xf>
    <xf numFmtId="169" fontId="12" fillId="11" borderId="14" xfId="6" applyNumberFormat="1" applyFont="1" applyFill="1" applyBorder="1" applyAlignment="1">
      <alignment horizontal="center" vertical="center"/>
    </xf>
    <xf numFmtId="169" fontId="12" fillId="11" borderId="15" xfId="6" applyNumberFormat="1" applyFont="1" applyFill="1" applyBorder="1" applyAlignment="1">
      <alignment horizontal="center" vertical="center"/>
    </xf>
    <xf numFmtId="0" fontId="9" fillId="0" borderId="0" xfId="4" applyFont="1" applyAlignment="1">
      <alignment horizontal="left" wrapText="1"/>
    </xf>
    <xf numFmtId="166" fontId="36" fillId="8" borderId="2" xfId="4" applyNumberFormat="1" applyFont="1" applyFill="1" applyBorder="1" applyAlignment="1">
      <alignment horizontal="center" vertical="center"/>
    </xf>
    <xf numFmtId="166" fontId="9" fillId="8" borderId="2" xfId="4" applyNumberFormat="1" applyFont="1" applyFill="1" applyBorder="1" applyAlignment="1">
      <alignment horizontal="center" vertical="center"/>
    </xf>
    <xf numFmtId="168" fontId="36" fillId="8" borderId="2" xfId="6" applyFont="1" applyFill="1" applyBorder="1" applyAlignment="1">
      <alignment horizontal="left" vertical="center"/>
    </xf>
    <xf numFmtId="1" fontId="9" fillId="8" borderId="2" xfId="0" applyNumberFormat="1" applyFont="1" applyFill="1" applyBorder="1" applyAlignment="1">
      <alignment horizontal="center" vertical="center"/>
    </xf>
    <xf numFmtId="166" fontId="9" fillId="8" borderId="2" xfId="0" applyNumberFormat="1" applyFont="1" applyFill="1" applyBorder="1" applyAlignment="1">
      <alignment horizontal="center" vertical="center"/>
    </xf>
    <xf numFmtId="169" fontId="36" fillId="8" borderId="13" xfId="6" applyNumberFormat="1" applyFont="1" applyFill="1" applyBorder="1" applyAlignment="1">
      <alignment horizontal="center" vertical="center"/>
    </xf>
    <xf numFmtId="169" fontId="36" fillId="8" borderId="2" xfId="6" applyNumberFormat="1" applyFont="1" applyFill="1" applyBorder="1" applyAlignment="1">
      <alignment horizontal="center" vertical="center"/>
    </xf>
    <xf numFmtId="166" fontId="36" fillId="12" borderId="3" xfId="4" applyNumberFormat="1" applyFont="1" applyFill="1" applyBorder="1" applyAlignment="1">
      <alignment horizontal="center" vertical="center"/>
    </xf>
    <xf numFmtId="166" fontId="9" fillId="12" borderId="13" xfId="4" applyNumberFormat="1" applyFont="1" applyFill="1" applyBorder="1" applyAlignment="1">
      <alignment horizontal="center" vertical="center"/>
    </xf>
    <xf numFmtId="168" fontId="36" fillId="12" borderId="2" xfId="6" applyFont="1" applyFill="1" applyBorder="1" applyAlignment="1">
      <alignment horizontal="left" vertical="center"/>
    </xf>
    <xf numFmtId="166" fontId="9" fillId="12" borderId="2" xfId="4" applyNumberFormat="1" applyFont="1" applyFill="1" applyBorder="1" applyAlignment="1">
      <alignment horizontal="center" vertical="center"/>
    </xf>
    <xf numFmtId="1" fontId="9" fillId="12" borderId="2" xfId="0" applyNumberFormat="1" applyFont="1" applyFill="1" applyBorder="1" applyAlignment="1">
      <alignment horizontal="center" vertical="center"/>
    </xf>
    <xf numFmtId="166" fontId="9" fillId="12" borderId="2" xfId="0" applyNumberFormat="1" applyFont="1" applyFill="1" applyBorder="1" applyAlignment="1">
      <alignment horizontal="center" vertical="center"/>
    </xf>
    <xf numFmtId="169" fontId="36" fillId="12" borderId="2" xfId="6" applyNumberFormat="1" applyFont="1" applyFill="1" applyBorder="1" applyAlignment="1">
      <alignment horizontal="center" vertical="center"/>
    </xf>
    <xf numFmtId="166" fontId="12" fillId="11" borderId="3" xfId="4" applyNumberFormat="1" applyFont="1" applyFill="1" applyBorder="1" applyAlignment="1">
      <alignment horizontal="center" vertical="center"/>
    </xf>
    <xf numFmtId="168" fontId="12" fillId="11" borderId="2" xfId="6" applyFont="1" applyFill="1" applyBorder="1" applyAlignment="1">
      <alignment horizontal="left" vertical="center"/>
    </xf>
    <xf numFmtId="166" fontId="8" fillId="11" borderId="2" xfId="4" applyNumberFormat="1" applyFont="1" applyFill="1" applyBorder="1" applyAlignment="1">
      <alignment horizontal="center" vertical="center"/>
    </xf>
    <xf numFmtId="1" fontId="8" fillId="11" borderId="2" xfId="0" applyNumberFormat="1" applyFont="1" applyFill="1" applyBorder="1" applyAlignment="1">
      <alignment horizontal="center" vertical="center"/>
    </xf>
    <xf numFmtId="166" fontId="8" fillId="11" borderId="2" xfId="0" applyNumberFormat="1" applyFont="1" applyFill="1" applyBorder="1" applyAlignment="1">
      <alignment horizontal="center" vertical="center"/>
    </xf>
    <xf numFmtId="169" fontId="12" fillId="11" borderId="2" xfId="6" applyNumberFormat="1" applyFont="1" applyFill="1" applyBorder="1" applyAlignment="1">
      <alignment horizontal="center" vertical="center"/>
    </xf>
    <xf numFmtId="166" fontId="36" fillId="0" borderId="3" xfId="4" applyNumberFormat="1" applyFont="1" applyBorder="1" applyAlignment="1">
      <alignment horizontal="center" vertical="center"/>
    </xf>
    <xf numFmtId="166" fontId="9" fillId="0" borderId="13" xfId="4" applyNumberFormat="1" applyFont="1" applyBorder="1" applyAlignment="1">
      <alignment horizontal="center" vertical="center"/>
    </xf>
    <xf numFmtId="168" fontId="36" fillId="0" borderId="2" xfId="6" applyFont="1" applyBorder="1" applyAlignment="1">
      <alignment horizontal="left" vertical="center"/>
    </xf>
    <xf numFmtId="166" fontId="9" fillId="0" borderId="2" xfId="4" applyNumberFormat="1" applyFont="1" applyBorder="1" applyAlignment="1">
      <alignment horizontal="center" vertical="center"/>
    </xf>
    <xf numFmtId="1" fontId="9" fillId="0" borderId="2" xfId="0" applyNumberFormat="1" applyFont="1" applyBorder="1" applyAlignment="1">
      <alignment horizontal="center" vertical="center"/>
    </xf>
    <xf numFmtId="166" fontId="9" fillId="0" borderId="2" xfId="0" applyNumberFormat="1" applyFont="1" applyBorder="1" applyAlignment="1">
      <alignment horizontal="center" vertical="center"/>
    </xf>
    <xf numFmtId="169" fontId="36" fillId="0" borderId="2" xfId="6" applyNumberFormat="1" applyFont="1" applyBorder="1" applyAlignment="1">
      <alignment horizontal="center" vertical="center"/>
    </xf>
    <xf numFmtId="168" fontId="42" fillId="0" borderId="0" xfId="4" applyNumberFormat="1" applyFont="1" applyAlignment="1">
      <alignment horizontal="left" wrapText="1"/>
    </xf>
    <xf numFmtId="166" fontId="36" fillId="8" borderId="3" xfId="4" applyNumberFormat="1" applyFont="1" applyFill="1" applyBorder="1" applyAlignment="1">
      <alignment horizontal="center" vertical="center"/>
    </xf>
    <xf numFmtId="166" fontId="9" fillId="8" borderId="13" xfId="4" applyNumberFormat="1" applyFont="1" applyFill="1" applyBorder="1" applyAlignment="1">
      <alignment horizontal="center" vertical="center"/>
    </xf>
    <xf numFmtId="167" fontId="9" fillId="0" borderId="0" xfId="4" applyNumberFormat="1" applyFont="1" applyAlignment="1">
      <alignment horizontal="left" wrapText="1"/>
    </xf>
    <xf numFmtId="166" fontId="36" fillId="0" borderId="2" xfId="4" applyNumberFormat="1" applyFont="1" applyBorder="1" applyAlignment="1">
      <alignment horizontal="center" vertical="center"/>
    </xf>
    <xf numFmtId="0" fontId="9" fillId="0" borderId="2" xfId="4" applyFont="1" applyBorder="1" applyAlignment="1">
      <alignment horizontal="center" vertical="center"/>
    </xf>
    <xf numFmtId="0" fontId="48" fillId="8" borderId="16" xfId="0" applyFont="1" applyFill="1" applyBorder="1" applyAlignment="1">
      <alignment vertical="center"/>
    </xf>
    <xf numFmtId="166" fontId="9" fillId="8" borderId="17" xfId="4" applyNumberFormat="1" applyFont="1" applyFill="1" applyBorder="1" applyAlignment="1">
      <alignment horizontal="center"/>
    </xf>
    <xf numFmtId="0" fontId="36" fillId="8" borderId="17" xfId="4" applyFont="1" applyFill="1" applyBorder="1" applyAlignment="1">
      <alignment horizontal="center"/>
    </xf>
    <xf numFmtId="166" fontId="9" fillId="8" borderId="17" xfId="4" applyNumberFormat="1" applyFont="1" applyFill="1" applyBorder="1" applyAlignment="1">
      <alignment horizontal="left"/>
    </xf>
    <xf numFmtId="0" fontId="9" fillId="8" borderId="17" xfId="4" applyFont="1" applyFill="1" applyBorder="1" applyAlignment="1">
      <alignment horizontal="left"/>
    </xf>
    <xf numFmtId="0" fontId="9" fillId="8" borderId="18" xfId="4" applyFont="1" applyFill="1" applyBorder="1"/>
    <xf numFmtId="0" fontId="48" fillId="8" borderId="19" xfId="0" applyFont="1" applyFill="1" applyBorder="1" applyAlignment="1">
      <alignment vertical="center"/>
    </xf>
    <xf numFmtId="166" fontId="9" fillId="8" borderId="0" xfId="4" applyNumberFormat="1" applyFont="1" applyFill="1" applyAlignment="1">
      <alignment horizontal="center"/>
    </xf>
    <xf numFmtId="0" fontId="36" fillId="8" borderId="0" xfId="4" applyFont="1" applyFill="1" applyAlignment="1">
      <alignment horizontal="center"/>
    </xf>
    <xf numFmtId="166" fontId="9" fillId="8" borderId="0" xfId="4" applyNumberFormat="1" applyFont="1" applyFill="1" applyAlignment="1">
      <alignment horizontal="left"/>
    </xf>
    <xf numFmtId="0" fontId="9" fillId="8" borderId="0" xfId="4" applyFont="1" applyFill="1" applyAlignment="1">
      <alignment horizontal="left"/>
    </xf>
    <xf numFmtId="0" fontId="9" fillId="8" borderId="20" xfId="4" applyFont="1" applyFill="1" applyBorder="1"/>
    <xf numFmtId="0" fontId="49" fillId="8" borderId="21" xfId="0" applyFont="1" applyFill="1" applyBorder="1" applyAlignment="1">
      <alignment horizontal="left"/>
    </xf>
    <xf numFmtId="166" fontId="10" fillId="8" borderId="22" xfId="4" applyNumberFormat="1" applyFill="1" applyBorder="1" applyAlignment="1">
      <alignment horizontal="center"/>
    </xf>
    <xf numFmtId="0" fontId="42" fillId="8" borderId="22" xfId="4" applyFont="1" applyFill="1" applyBorder="1" applyAlignment="1">
      <alignment horizontal="center"/>
    </xf>
    <xf numFmtId="0" fontId="50" fillId="8" borderId="22" xfId="2" applyFont="1" applyFill="1" applyBorder="1"/>
    <xf numFmtId="0" fontId="9" fillId="8" borderId="22" xfId="4" applyFont="1" applyFill="1" applyBorder="1"/>
    <xf numFmtId="0" fontId="9" fillId="8" borderId="23" xfId="4" applyFont="1" applyFill="1" applyBorder="1"/>
    <xf numFmtId="0" fontId="20" fillId="2" borderId="0" xfId="3" applyFont="1" applyFill="1" applyAlignment="1">
      <alignment horizontal="center" vertical="center"/>
    </xf>
    <xf numFmtId="0" fontId="10" fillId="7" borderId="0" xfId="4" applyFill="1" applyAlignment="1">
      <alignment horizontal="left" vertical="top" wrapText="1"/>
    </xf>
    <xf numFmtId="170" fontId="25" fillId="4" borderId="0" xfId="3" applyNumberFormat="1" applyFont="1" applyFill="1" applyAlignment="1">
      <alignment horizontal="center" vertical="center" wrapText="1"/>
    </xf>
    <xf numFmtId="1" fontId="25" fillId="13" borderId="0" xfId="3" applyNumberFormat="1" applyFont="1" applyFill="1" applyAlignment="1">
      <alignment horizontal="center" vertical="center" wrapText="1"/>
    </xf>
    <xf numFmtId="0" fontId="10" fillId="7" borderId="6" xfId="4" applyFill="1" applyBorder="1" applyAlignment="1">
      <alignment horizontal="left" vertical="top" wrapText="1"/>
    </xf>
    <xf numFmtId="0" fontId="10" fillId="7" borderId="7" xfId="4" applyFill="1" applyBorder="1" applyAlignment="1">
      <alignment horizontal="left" vertical="top" wrapText="1"/>
    </xf>
    <xf numFmtId="0" fontId="10" fillId="7" borderId="8" xfId="4" applyFill="1" applyBorder="1" applyAlignment="1">
      <alignment horizontal="left" vertical="top" wrapText="1"/>
    </xf>
    <xf numFmtId="0" fontId="16" fillId="2" borderId="3" xfId="3" applyFont="1" applyFill="1" applyBorder="1" applyAlignment="1">
      <alignment horizontal="center" vertical="center"/>
    </xf>
    <xf numFmtId="0" fontId="16" fillId="2" borderId="4" xfId="3" applyFont="1" applyFill="1" applyBorder="1" applyAlignment="1">
      <alignment horizontal="center" vertical="center"/>
    </xf>
    <xf numFmtId="0" fontId="8" fillId="0" borderId="0" xfId="3" applyFont="1" applyAlignment="1">
      <alignment horizontal="center" vertical="top"/>
    </xf>
    <xf numFmtId="0" fontId="4" fillId="0" borderId="1" xfId="3" applyFont="1" applyBorder="1" applyAlignment="1">
      <alignment horizontal="center" vertical="top"/>
    </xf>
    <xf numFmtId="0" fontId="20" fillId="2" borderId="1" xfId="3" applyFont="1" applyFill="1" applyBorder="1" applyAlignment="1">
      <alignment horizontal="center" vertical="center"/>
    </xf>
    <xf numFmtId="164" fontId="20" fillId="2" borderId="1" xfId="5" applyFont="1" applyFill="1" applyBorder="1" applyAlignment="1">
      <alignment horizontal="center" vertical="center"/>
    </xf>
    <xf numFmtId="0" fontId="41" fillId="7" borderId="9" xfId="4" applyFont="1" applyFill="1" applyBorder="1" applyAlignment="1">
      <alignment horizontal="center" vertical="center" wrapText="1"/>
    </xf>
    <xf numFmtId="0" fontId="41" fillId="7" borderId="0" xfId="4" applyFont="1" applyFill="1" applyAlignment="1">
      <alignment horizontal="center" vertical="center" wrapText="1"/>
    </xf>
    <xf numFmtId="166" fontId="40" fillId="0" borderId="0" xfId="4" applyNumberFormat="1" applyFont="1" applyAlignment="1">
      <alignment horizontal="left" vertical="top" wrapText="1"/>
    </xf>
    <xf numFmtId="0" fontId="38" fillId="0" borderId="1" xfId="3" applyFont="1" applyBorder="1" applyAlignment="1">
      <alignment horizontal="center" vertical="center"/>
    </xf>
    <xf numFmtId="3" fontId="39" fillId="0" borderId="3" xfId="0" applyNumberFormat="1" applyFont="1" applyBorder="1" applyAlignment="1">
      <alignment horizontal="center" vertical="center" wrapText="1"/>
    </xf>
    <xf numFmtId="3" fontId="39" fillId="0" borderId="4" xfId="0" applyNumberFormat="1" applyFont="1" applyBorder="1" applyAlignment="1">
      <alignment horizontal="center" vertical="center" wrapText="1"/>
    </xf>
    <xf numFmtId="0" fontId="38" fillId="0" borderId="0" xfId="3" applyFont="1" applyAlignment="1">
      <alignment horizontal="center" vertical="center"/>
    </xf>
    <xf numFmtId="0" fontId="10" fillId="7" borderId="3" xfId="4" applyFill="1" applyBorder="1" applyAlignment="1">
      <alignment horizontal="center" vertical="center" wrapText="1"/>
    </xf>
    <xf numFmtId="0" fontId="10" fillId="7" borderId="10" xfId="4" applyFill="1" applyBorder="1" applyAlignment="1">
      <alignment horizontal="center" vertical="center" wrapText="1"/>
    </xf>
    <xf numFmtId="0" fontId="10" fillId="7" borderId="4" xfId="4" applyFill="1" applyBorder="1" applyAlignment="1">
      <alignment horizontal="center" vertical="center" wrapText="1"/>
    </xf>
  </cellXfs>
  <cellStyles count="7">
    <cellStyle name="Comma 2" xfId="6" xr:uid="{ED241141-41C1-4FFC-9F7A-D322375BA941}"/>
    <cellStyle name="Hyperkobling" xfId="2" builtinId="8"/>
    <cellStyle name="Komma" xfId="5" builtinId="3"/>
    <cellStyle name="Normal" xfId="0" builtinId="0"/>
    <cellStyle name="Normal 11" xfId="3" xr:uid="{4C3BEF67-9886-49E9-9BC6-3812C1A45579}"/>
    <cellStyle name="Normal 2" xfId="4" xr:uid="{7859FB1D-BAB8-4688-A534-43D5105B8EDE}"/>
    <cellStyle name="Prosent" xfId="1" builtinId="5"/>
  </cellStyles>
  <dxfs count="24">
    <dxf>
      <font>
        <color theme="1"/>
      </font>
      <fill>
        <patternFill patternType="none">
          <bgColor auto="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b/>
        <i val="0"/>
        <color theme="0"/>
      </font>
      <fill>
        <patternFill>
          <bgColor theme="3"/>
        </patternFill>
      </fill>
      <border>
        <left/>
        <right/>
        <top style="thin">
          <color theme="0"/>
        </top>
        <bottom style="thin">
          <color theme="0"/>
        </bottom>
        <vertical/>
        <horizontal/>
      </border>
    </dxf>
    <dxf>
      <font>
        <color theme="0"/>
      </font>
      <fill>
        <patternFill>
          <bgColor rgb="FF669933"/>
        </patternFill>
      </fill>
    </dxf>
    <dxf>
      <font>
        <color theme="0"/>
      </font>
      <fill>
        <patternFill>
          <bgColor rgb="FF336699"/>
        </patternFill>
      </fill>
    </dxf>
    <dxf>
      <font>
        <color theme="0"/>
      </font>
      <fill>
        <patternFill>
          <bgColor rgb="FFCC9933"/>
        </patternFill>
      </fill>
    </dxf>
    <dxf>
      <font>
        <color theme="0"/>
      </font>
      <fill>
        <patternFill>
          <bgColor rgb="FFCC6633"/>
        </patternFill>
      </fill>
    </dxf>
    <dxf>
      <font>
        <color theme="0"/>
      </font>
      <fill>
        <patternFill>
          <bgColor rgb="FF999999"/>
        </patternFill>
      </fill>
    </dxf>
    <dxf>
      <font>
        <color theme="1"/>
      </font>
      <fill>
        <patternFill patternType="none">
          <bgColor auto="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b/>
        <i val="0"/>
        <color theme="0"/>
      </font>
      <fill>
        <patternFill>
          <bgColor theme="3"/>
        </patternFill>
      </fill>
      <border>
        <left/>
        <right/>
        <top style="thin">
          <color theme="0"/>
        </top>
        <bottom style="thin">
          <color theme="0"/>
        </bottom>
        <vertical/>
        <horizontal/>
      </border>
    </dxf>
    <dxf>
      <font>
        <color theme="0"/>
      </font>
      <fill>
        <patternFill>
          <bgColor rgb="FF669933"/>
        </patternFill>
      </fill>
    </dxf>
    <dxf>
      <font>
        <color theme="0"/>
      </font>
      <fill>
        <patternFill>
          <bgColor rgb="FF336699"/>
        </patternFill>
      </fill>
    </dxf>
    <dxf>
      <font>
        <color theme="0"/>
      </font>
      <fill>
        <patternFill>
          <bgColor rgb="FFCC9933"/>
        </patternFill>
      </fill>
    </dxf>
    <dxf>
      <font>
        <color theme="0"/>
      </font>
      <fill>
        <patternFill>
          <bgColor rgb="FFCC6633"/>
        </patternFill>
      </fill>
    </dxf>
    <dxf>
      <font>
        <color theme="0"/>
      </font>
      <fill>
        <patternFill>
          <bgColor rgb="FF999999"/>
        </patternFill>
      </fill>
    </dxf>
    <dxf>
      <font>
        <color theme="1"/>
      </font>
      <fill>
        <patternFill patternType="none">
          <bgColor auto="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b/>
        <i val="0"/>
        <color theme="0"/>
      </font>
      <fill>
        <patternFill>
          <bgColor theme="3"/>
        </patternFill>
      </fill>
      <border>
        <left/>
        <right/>
        <top style="thin">
          <color theme="0"/>
        </top>
        <bottom style="thin">
          <color theme="0"/>
        </bottom>
        <vertical/>
        <horizontal/>
      </border>
    </dxf>
    <dxf>
      <font>
        <color theme="0"/>
      </font>
      <fill>
        <patternFill>
          <bgColor rgb="FF669933"/>
        </patternFill>
      </fill>
    </dxf>
    <dxf>
      <font>
        <color theme="0"/>
      </font>
      <fill>
        <patternFill>
          <bgColor rgb="FF336699"/>
        </patternFill>
      </fill>
    </dxf>
    <dxf>
      <font>
        <color theme="0"/>
      </font>
      <fill>
        <patternFill>
          <bgColor rgb="FFCC9933"/>
        </patternFill>
      </fill>
    </dxf>
    <dxf>
      <font>
        <color theme="0"/>
      </font>
      <fill>
        <patternFill>
          <bgColor rgb="FFCC6633"/>
        </patternFill>
      </fill>
    </dxf>
    <dxf>
      <font>
        <color theme="0"/>
      </font>
      <fill>
        <patternFill>
          <bgColor rgb="FF99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23813</xdr:colOff>
      <xdr:row>2</xdr:row>
      <xdr:rowOff>151341</xdr:rowOff>
    </xdr:from>
    <xdr:to>
      <xdr:col>5</xdr:col>
      <xdr:colOff>951096</xdr:colOff>
      <xdr:row>11</xdr:row>
      <xdr:rowOff>99663</xdr:rowOff>
    </xdr:to>
    <xdr:pic>
      <xdr:nvPicPr>
        <xdr:cNvPr id="2" name="Picture 1">
          <a:extLst>
            <a:ext uri="{FF2B5EF4-FFF2-40B4-BE49-F238E27FC236}">
              <a16:creationId xmlns:a16="http://schemas.microsoft.com/office/drawing/2014/main" id="{E3091367-A113-4091-891A-08E2121B8A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3905464" y="-2511110"/>
          <a:ext cx="1723782" cy="7836083"/>
        </a:xfrm>
        <a:prstGeom prst="rect">
          <a:avLst/>
        </a:prstGeom>
      </xdr:spPr>
    </xdr:pic>
    <xdr:clientData/>
  </xdr:twoCellAnchor>
  <xdr:twoCellAnchor>
    <xdr:from>
      <xdr:col>9</xdr:col>
      <xdr:colOff>185659</xdr:colOff>
      <xdr:row>13</xdr:row>
      <xdr:rowOff>95803</xdr:rowOff>
    </xdr:from>
    <xdr:to>
      <xdr:col>12</xdr:col>
      <xdr:colOff>377721</xdr:colOff>
      <xdr:row>14</xdr:row>
      <xdr:rowOff>2836</xdr:rowOff>
    </xdr:to>
    <xdr:grpSp>
      <xdr:nvGrpSpPr>
        <xdr:cNvPr id="3" name="Group 2">
          <a:extLst>
            <a:ext uri="{FF2B5EF4-FFF2-40B4-BE49-F238E27FC236}">
              <a16:creationId xmlns:a16="http://schemas.microsoft.com/office/drawing/2014/main" id="{07E6CDAC-3DD9-40E7-B7BB-D3670ED4BF74}"/>
            </a:ext>
          </a:extLst>
        </xdr:cNvPr>
        <xdr:cNvGrpSpPr>
          <a:grpSpLocks noChangeAspect="1"/>
        </xdr:cNvGrpSpPr>
      </xdr:nvGrpSpPr>
      <xdr:grpSpPr>
        <a:xfrm>
          <a:off x="11361659" y="2788203"/>
          <a:ext cx="2116112" cy="465833"/>
          <a:chOff x="9053862" y="2728401"/>
          <a:chExt cx="2656981" cy="554932"/>
        </a:xfrm>
      </xdr:grpSpPr>
      <xdr:pic>
        <xdr:nvPicPr>
          <xdr:cNvPr id="4" name="Picture 3">
            <a:extLst>
              <a:ext uri="{FF2B5EF4-FFF2-40B4-BE49-F238E27FC236}">
                <a16:creationId xmlns:a16="http://schemas.microsoft.com/office/drawing/2014/main" id="{97EB081E-E7D8-7B35-75DD-C35663916A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6228" y="2728401"/>
            <a:ext cx="734615" cy="554932"/>
          </a:xfrm>
          <a:prstGeom prst="rect">
            <a:avLst/>
          </a:prstGeom>
        </xdr:spPr>
      </xdr:pic>
      <xdr:pic>
        <xdr:nvPicPr>
          <xdr:cNvPr id="5" name="Picture 4">
            <a:extLst>
              <a:ext uri="{FF2B5EF4-FFF2-40B4-BE49-F238E27FC236}">
                <a16:creationId xmlns:a16="http://schemas.microsoft.com/office/drawing/2014/main" id="{DE1543A4-36B4-D68B-0989-5E71365ABD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54515" y="2847975"/>
            <a:ext cx="640601" cy="431982"/>
          </a:xfrm>
          <a:prstGeom prst="rect">
            <a:avLst/>
          </a:prstGeom>
        </xdr:spPr>
      </xdr:pic>
      <xdr:pic>
        <xdr:nvPicPr>
          <xdr:cNvPr id="6" name="Picture 5">
            <a:extLst>
              <a:ext uri="{FF2B5EF4-FFF2-40B4-BE49-F238E27FC236}">
                <a16:creationId xmlns:a16="http://schemas.microsoft.com/office/drawing/2014/main" id="{651E9243-39B5-4096-66E1-C123BC97E9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053862" y="2854710"/>
            <a:ext cx="500293" cy="419943"/>
          </a:xfrm>
          <a:prstGeom prst="rect">
            <a:avLst/>
          </a:prstGeom>
        </xdr:spPr>
      </xdr:pic>
    </xdr:grpSp>
    <xdr:clientData/>
  </xdr:twoCellAnchor>
  <xdr:twoCellAnchor>
    <xdr:from>
      <xdr:col>9</xdr:col>
      <xdr:colOff>185659</xdr:colOff>
      <xdr:row>13</xdr:row>
      <xdr:rowOff>95803</xdr:rowOff>
    </xdr:from>
    <xdr:to>
      <xdr:col>12</xdr:col>
      <xdr:colOff>377721</xdr:colOff>
      <xdr:row>14</xdr:row>
      <xdr:rowOff>2836</xdr:rowOff>
    </xdr:to>
    <xdr:grpSp>
      <xdr:nvGrpSpPr>
        <xdr:cNvPr id="11" name="Group 10">
          <a:extLst>
            <a:ext uri="{FF2B5EF4-FFF2-40B4-BE49-F238E27FC236}">
              <a16:creationId xmlns:a16="http://schemas.microsoft.com/office/drawing/2014/main" id="{F153FB11-85ED-4F81-99C4-000A729C1D55}"/>
            </a:ext>
          </a:extLst>
        </xdr:cNvPr>
        <xdr:cNvGrpSpPr>
          <a:grpSpLocks noChangeAspect="1"/>
        </xdr:cNvGrpSpPr>
      </xdr:nvGrpSpPr>
      <xdr:grpSpPr>
        <a:xfrm>
          <a:off x="11361659" y="2788203"/>
          <a:ext cx="2116112" cy="465833"/>
          <a:chOff x="9053862" y="2728401"/>
          <a:chExt cx="2656981" cy="554932"/>
        </a:xfrm>
      </xdr:grpSpPr>
      <xdr:pic>
        <xdr:nvPicPr>
          <xdr:cNvPr id="12" name="Picture 11">
            <a:extLst>
              <a:ext uri="{FF2B5EF4-FFF2-40B4-BE49-F238E27FC236}">
                <a16:creationId xmlns:a16="http://schemas.microsoft.com/office/drawing/2014/main" id="{862E8609-2D3F-4EFD-B719-85949D75D4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6228" y="2728401"/>
            <a:ext cx="734615" cy="554932"/>
          </a:xfrm>
          <a:prstGeom prst="rect">
            <a:avLst/>
          </a:prstGeom>
        </xdr:spPr>
      </xdr:pic>
      <xdr:pic>
        <xdr:nvPicPr>
          <xdr:cNvPr id="13" name="Picture 12">
            <a:extLst>
              <a:ext uri="{FF2B5EF4-FFF2-40B4-BE49-F238E27FC236}">
                <a16:creationId xmlns:a16="http://schemas.microsoft.com/office/drawing/2014/main" id="{3E660425-1BD9-FE00-55CC-04641F8364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54515" y="2847975"/>
            <a:ext cx="640601" cy="431982"/>
          </a:xfrm>
          <a:prstGeom prst="rect">
            <a:avLst/>
          </a:prstGeom>
        </xdr:spPr>
      </xdr:pic>
      <xdr:pic>
        <xdr:nvPicPr>
          <xdr:cNvPr id="14" name="Picture 13">
            <a:extLst>
              <a:ext uri="{FF2B5EF4-FFF2-40B4-BE49-F238E27FC236}">
                <a16:creationId xmlns:a16="http://schemas.microsoft.com/office/drawing/2014/main" id="{F2A40C08-A34C-9CAE-0A4A-1F646C0A8C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053862" y="2854710"/>
            <a:ext cx="500293" cy="41994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95249</xdr:rowOff>
    </xdr:from>
    <xdr:to>
      <xdr:col>3</xdr:col>
      <xdr:colOff>2866802</xdr:colOff>
      <xdr:row>4</xdr:row>
      <xdr:rowOff>184149</xdr:rowOff>
    </xdr:to>
    <xdr:pic>
      <xdr:nvPicPr>
        <xdr:cNvPr id="2" name="Picture 1">
          <a:extLst>
            <a:ext uri="{FF2B5EF4-FFF2-40B4-BE49-F238E27FC236}">
              <a16:creationId xmlns:a16="http://schemas.microsoft.com/office/drawing/2014/main" id="{12804578-E1AA-4DC7-B17F-F4C84DC3CD91}"/>
            </a:ext>
          </a:extLst>
        </xdr:cNvPr>
        <xdr:cNvPicPr>
          <a:picLocks noChangeAspect="1"/>
        </xdr:cNvPicPr>
      </xdr:nvPicPr>
      <xdr:blipFill>
        <a:blip xmlns:r="http://schemas.openxmlformats.org/officeDocument/2006/relationships" r:embed="rId1"/>
        <a:stretch>
          <a:fillRect/>
        </a:stretch>
      </xdr:blipFill>
      <xdr:spPr>
        <a:xfrm>
          <a:off x="1828800" y="488949"/>
          <a:ext cx="7054627" cy="479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352713</xdr:colOff>
      <xdr:row>0</xdr:row>
      <xdr:rowOff>47625</xdr:rowOff>
    </xdr:from>
    <xdr:to>
      <xdr:col>3</xdr:col>
      <xdr:colOff>1141572</xdr:colOff>
      <xdr:row>6</xdr:row>
      <xdr:rowOff>44450</xdr:rowOff>
    </xdr:to>
    <xdr:pic>
      <xdr:nvPicPr>
        <xdr:cNvPr id="2" name="Picture 1">
          <a:extLst>
            <a:ext uri="{FF2B5EF4-FFF2-40B4-BE49-F238E27FC236}">
              <a16:creationId xmlns:a16="http://schemas.microsoft.com/office/drawing/2014/main" id="{F3715A80-F769-453E-9422-CE55B8506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13" y="47625"/>
          <a:ext cx="4890959" cy="1177925"/>
        </a:xfrm>
        <a:prstGeom prst="rect">
          <a:avLst/>
        </a:prstGeom>
      </xdr:spPr>
    </xdr:pic>
    <xdr:clientData/>
  </xdr:twoCellAnchor>
  <xdr:twoCellAnchor>
    <xdr:from>
      <xdr:col>7</xdr:col>
      <xdr:colOff>139202</xdr:colOff>
      <xdr:row>9</xdr:row>
      <xdr:rowOff>58616</xdr:rowOff>
    </xdr:from>
    <xdr:to>
      <xdr:col>10</xdr:col>
      <xdr:colOff>368387</xdr:colOff>
      <xdr:row>9</xdr:row>
      <xdr:rowOff>527965</xdr:rowOff>
    </xdr:to>
    <xdr:grpSp>
      <xdr:nvGrpSpPr>
        <xdr:cNvPr id="3" name="Group 2">
          <a:extLst>
            <a:ext uri="{FF2B5EF4-FFF2-40B4-BE49-F238E27FC236}">
              <a16:creationId xmlns:a16="http://schemas.microsoft.com/office/drawing/2014/main" id="{87435899-D592-4498-80AA-B9DA00284877}"/>
            </a:ext>
          </a:extLst>
        </xdr:cNvPr>
        <xdr:cNvGrpSpPr>
          <a:grpSpLocks noChangeAspect="1"/>
        </xdr:cNvGrpSpPr>
      </xdr:nvGrpSpPr>
      <xdr:grpSpPr>
        <a:xfrm>
          <a:off x="8991102" y="2077916"/>
          <a:ext cx="2286585" cy="469349"/>
          <a:chOff x="9088774" y="2720836"/>
          <a:chExt cx="2577265" cy="559121"/>
        </a:xfrm>
      </xdr:grpSpPr>
      <xdr:pic>
        <xdr:nvPicPr>
          <xdr:cNvPr id="4" name="Picture 3">
            <a:extLst>
              <a:ext uri="{FF2B5EF4-FFF2-40B4-BE49-F238E27FC236}">
                <a16:creationId xmlns:a16="http://schemas.microsoft.com/office/drawing/2014/main" id="{5E919A4F-2C29-AD83-A15F-35B5E3120F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31425" y="2720836"/>
            <a:ext cx="734614" cy="554932"/>
          </a:xfrm>
          <a:prstGeom prst="rect">
            <a:avLst/>
          </a:prstGeom>
        </xdr:spPr>
      </xdr:pic>
      <xdr:pic>
        <xdr:nvPicPr>
          <xdr:cNvPr id="5" name="Picture 4">
            <a:extLst>
              <a:ext uri="{FF2B5EF4-FFF2-40B4-BE49-F238E27FC236}">
                <a16:creationId xmlns:a16="http://schemas.microsoft.com/office/drawing/2014/main" id="{B8BAD1E3-51A8-D247-5ADC-2282CCCA17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07467" y="2847975"/>
            <a:ext cx="640601" cy="431982"/>
          </a:xfrm>
          <a:prstGeom prst="rect">
            <a:avLst/>
          </a:prstGeom>
        </xdr:spPr>
      </xdr:pic>
      <xdr:pic>
        <xdr:nvPicPr>
          <xdr:cNvPr id="6" name="Picture 5">
            <a:extLst>
              <a:ext uri="{FF2B5EF4-FFF2-40B4-BE49-F238E27FC236}">
                <a16:creationId xmlns:a16="http://schemas.microsoft.com/office/drawing/2014/main" id="{92D266B6-86F9-DD7A-BE5F-439D8E97EA3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088774" y="2854710"/>
            <a:ext cx="500293" cy="419943"/>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13761</xdr:colOff>
      <xdr:row>0</xdr:row>
      <xdr:rowOff>244556</xdr:rowOff>
    </xdr:from>
    <xdr:to>
      <xdr:col>5</xdr:col>
      <xdr:colOff>587523</xdr:colOff>
      <xdr:row>3</xdr:row>
      <xdr:rowOff>228134</xdr:rowOff>
    </xdr:to>
    <xdr:pic>
      <xdr:nvPicPr>
        <xdr:cNvPr id="2" name="Bildobjekt 11">
          <a:extLst>
            <a:ext uri="{FF2B5EF4-FFF2-40B4-BE49-F238E27FC236}">
              <a16:creationId xmlns:a16="http://schemas.microsoft.com/office/drawing/2014/main" id="{AF74AD5E-CD5E-4B48-8BBE-170D7BBDA3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311" y="244556"/>
          <a:ext cx="3012162" cy="6122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chelingroup.sharepoint.com/DATA/WS01553/My%20Documents/PPW%20Database%20loop%20tool%20New.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099315\Desktop\Truck%20Price%20list%20tool%20updated%20oct%2024.xlsx" TargetMode="External"/><Relationship Id="rId1" Type="http://schemas.openxmlformats.org/officeDocument/2006/relationships/externalLinkPath" Target="/Users/E099315/Desktop/Truck%20Price%20list%20tool%20updated%20oc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PDF"/>
      <sheetName val="NOSE"/>
      <sheetName val="DE"/>
      <sheetName val="FIN"/>
      <sheetName val="Tigar"/>
      <sheetName val="Pivot"/>
      <sheetName val="SetUp"/>
      <sheetName val="Products"/>
      <sheetName val="Sheet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 NEW art list"/>
      <sheetName val="Pivot MI New"/>
      <sheetName val="MI NEW"/>
      <sheetName val="MI RMX art list"/>
      <sheetName val="Pivot MI RMX"/>
      <sheetName val="MI RMX"/>
      <sheetName val="Pressure poster"/>
      <sheetName val="BFG art list"/>
      <sheetName val="Pivot BFG"/>
      <sheetName val="BFG"/>
      <sheetName val="Catalogue"/>
      <sheetName val="Vlookup"/>
      <sheetName val="Damage warranty"/>
      <sheetName val="Filter"/>
      <sheetName val="Sales volumes"/>
      <sheetName val="Truck Price list tool updated o"/>
    </sheetNames>
    <sheetDataSet>
      <sheetData sheetId="0"/>
      <sheetData sheetId="1">
        <row r="4">
          <cell r="A4">
            <v>0</v>
          </cell>
        </row>
      </sheetData>
      <sheetData sheetId="2"/>
      <sheetData sheetId="3"/>
      <sheetData sheetId="4">
        <row r="5">
          <cell r="A5">
            <v>1</v>
          </cell>
          <cell r="E5">
            <v>342924</v>
          </cell>
          <cell r="F5" t="str">
            <v>295/60R22.5</v>
          </cell>
          <cell r="G5" t="str">
            <v>150/147K</v>
          </cell>
          <cell r="H5" t="str">
            <v>X LINE</v>
          </cell>
        </row>
        <row r="6">
          <cell r="A6">
            <v>2</v>
          </cell>
          <cell r="E6">
            <v>968284</v>
          </cell>
          <cell r="F6" t="str">
            <v>315/60R22.5</v>
          </cell>
          <cell r="G6" t="str">
            <v>152/148L</v>
          </cell>
          <cell r="H6" t="str">
            <v>X LINE</v>
          </cell>
        </row>
        <row r="7">
          <cell r="A7">
            <v>3</v>
          </cell>
          <cell r="E7">
            <v>593100</v>
          </cell>
          <cell r="F7" t="str">
            <v>315/70R22.5</v>
          </cell>
          <cell r="G7" t="str">
            <v>154/150L</v>
          </cell>
          <cell r="H7" t="str">
            <v>X LINE</v>
          </cell>
        </row>
        <row r="8">
          <cell r="A8">
            <v>4</v>
          </cell>
          <cell r="E8">
            <v>156933</v>
          </cell>
          <cell r="F8" t="str">
            <v>315/80R22.5</v>
          </cell>
          <cell r="G8" t="str">
            <v>156/150L</v>
          </cell>
          <cell r="H8" t="str">
            <v>X LINE</v>
          </cell>
        </row>
        <row r="9">
          <cell r="A9">
            <v>5</v>
          </cell>
        </row>
        <row r="10">
          <cell r="A10">
            <v>6</v>
          </cell>
          <cell r="E10">
            <v>6296</v>
          </cell>
          <cell r="F10" t="str">
            <v>215/75R17.5</v>
          </cell>
          <cell r="G10" t="str">
            <v>135/133J</v>
          </cell>
          <cell r="H10" t="str">
            <v>X LINE</v>
          </cell>
        </row>
        <row r="11">
          <cell r="A11">
            <v>7</v>
          </cell>
          <cell r="E11">
            <v>971465</v>
          </cell>
          <cell r="F11" t="str">
            <v>235/75R17.5</v>
          </cell>
          <cell r="G11" t="str">
            <v>143/141J</v>
          </cell>
          <cell r="H11" t="str">
            <v>X LINE</v>
          </cell>
        </row>
        <row r="12">
          <cell r="A12">
            <v>8</v>
          </cell>
          <cell r="E12">
            <v>619354</v>
          </cell>
          <cell r="F12" t="str">
            <v>245/70R17.5</v>
          </cell>
          <cell r="G12" t="str">
            <v>143/141J</v>
          </cell>
          <cell r="H12" t="str">
            <v>X LINE</v>
          </cell>
        </row>
        <row r="13">
          <cell r="A13">
            <v>9</v>
          </cell>
          <cell r="E13">
            <v>7058</v>
          </cell>
          <cell r="F13" t="str">
            <v>265/70R19.5</v>
          </cell>
          <cell r="G13" t="str">
            <v>143/141J</v>
          </cell>
          <cell r="H13" t="str">
            <v>X LINE</v>
          </cell>
        </row>
        <row r="14">
          <cell r="A14">
            <v>10</v>
          </cell>
          <cell r="E14">
            <v>69570</v>
          </cell>
          <cell r="F14" t="str">
            <v>445/45R19.5</v>
          </cell>
          <cell r="G14" t="str">
            <v>160/0K</v>
          </cell>
          <cell r="H14" t="str">
            <v>X LINE</v>
          </cell>
        </row>
        <row r="15">
          <cell r="A15">
            <v>11</v>
          </cell>
          <cell r="E15">
            <v>82235</v>
          </cell>
          <cell r="F15" t="str">
            <v>445/45R19.5</v>
          </cell>
          <cell r="G15" t="str">
            <v>160/0J</v>
          </cell>
          <cell r="H15" t="str">
            <v>X LINE</v>
          </cell>
        </row>
        <row r="16">
          <cell r="A16">
            <v>12</v>
          </cell>
          <cell r="E16">
            <v>70209</v>
          </cell>
          <cell r="F16" t="str">
            <v>275/70R22.5</v>
          </cell>
          <cell r="G16" t="str">
            <v>152/0J</v>
          </cell>
          <cell r="H16" t="str">
            <v>X LINE</v>
          </cell>
        </row>
        <row r="17">
          <cell r="A17">
            <v>13</v>
          </cell>
          <cell r="E17">
            <v>629074</v>
          </cell>
          <cell r="F17" t="str">
            <v>355/50R22.5</v>
          </cell>
          <cell r="G17" t="str">
            <v>156/0K</v>
          </cell>
          <cell r="H17" t="str">
            <v>X LINE</v>
          </cell>
        </row>
        <row r="18">
          <cell r="A18">
            <v>14</v>
          </cell>
          <cell r="E18">
            <v>168693</v>
          </cell>
          <cell r="F18" t="str">
            <v>385/55R22.5</v>
          </cell>
          <cell r="G18" t="str">
            <v>160/0K</v>
          </cell>
          <cell r="H18" t="str">
            <v>X LINE</v>
          </cell>
        </row>
        <row r="19">
          <cell r="A19">
            <v>15</v>
          </cell>
          <cell r="E19">
            <v>301471</v>
          </cell>
          <cell r="F19" t="str">
            <v>385/65R22.5</v>
          </cell>
          <cell r="G19" t="str">
            <v>160/0K</v>
          </cell>
          <cell r="H19" t="str">
            <v>X LINE</v>
          </cell>
        </row>
        <row r="20">
          <cell r="A20">
            <v>16</v>
          </cell>
        </row>
        <row r="21">
          <cell r="A21">
            <v>17</v>
          </cell>
          <cell r="E21">
            <v>666659</v>
          </cell>
          <cell r="F21" t="str">
            <v>235/75R17.5</v>
          </cell>
          <cell r="G21" t="str">
            <v>132/130M</v>
          </cell>
          <cell r="H21" t="str">
            <v>X MULTI</v>
          </cell>
        </row>
        <row r="22">
          <cell r="A22">
            <v>18</v>
          </cell>
          <cell r="E22">
            <v>811858</v>
          </cell>
          <cell r="F22" t="str">
            <v>245/70R17.5</v>
          </cell>
          <cell r="G22" t="str">
            <v>136/134M</v>
          </cell>
          <cell r="H22" t="str">
            <v>X MULTI</v>
          </cell>
        </row>
        <row r="23">
          <cell r="A23">
            <v>19</v>
          </cell>
          <cell r="E23">
            <v>932150</v>
          </cell>
          <cell r="F23" t="str">
            <v>245/70R19.5</v>
          </cell>
          <cell r="G23" t="str">
            <v>136/134M</v>
          </cell>
          <cell r="H23" t="str">
            <v>X MULTI</v>
          </cell>
        </row>
        <row r="24">
          <cell r="A24">
            <v>20</v>
          </cell>
          <cell r="E24">
            <v>787052</v>
          </cell>
          <cell r="F24" t="str">
            <v>265/70R19.5</v>
          </cell>
          <cell r="G24" t="str">
            <v>140/138M</v>
          </cell>
          <cell r="H24" t="str">
            <v>X MULTI</v>
          </cell>
        </row>
        <row r="25">
          <cell r="A25">
            <v>21</v>
          </cell>
          <cell r="E25">
            <v>735331</v>
          </cell>
          <cell r="F25" t="str">
            <v>285/70R19.5</v>
          </cell>
          <cell r="G25" t="str">
            <v>146/144L</v>
          </cell>
          <cell r="H25" t="str">
            <v>X MULTI</v>
          </cell>
        </row>
        <row r="26">
          <cell r="A26">
            <v>22</v>
          </cell>
          <cell r="E26">
            <v>405857</v>
          </cell>
          <cell r="F26" t="str">
            <v>275/70R22.5</v>
          </cell>
          <cell r="G26" t="str">
            <v>148/0M</v>
          </cell>
          <cell r="H26" t="str">
            <v>X MULTI</v>
          </cell>
        </row>
        <row r="27">
          <cell r="A27">
            <v>23</v>
          </cell>
          <cell r="E27">
            <v>37026</v>
          </cell>
          <cell r="F27" t="str">
            <v>295/60R22.5</v>
          </cell>
          <cell r="G27" t="str">
            <v>150/147L</v>
          </cell>
          <cell r="H27" t="str">
            <v>X MULTI</v>
          </cell>
        </row>
        <row r="28">
          <cell r="A28">
            <v>24</v>
          </cell>
          <cell r="E28">
            <v>552938</v>
          </cell>
          <cell r="F28" t="str">
            <v>295/80R22.5</v>
          </cell>
          <cell r="G28" t="str">
            <v>152/149L</v>
          </cell>
          <cell r="H28" t="str">
            <v>X MULTI</v>
          </cell>
        </row>
        <row r="29">
          <cell r="A29">
            <v>25</v>
          </cell>
          <cell r="E29">
            <v>571896</v>
          </cell>
          <cell r="F29" t="str">
            <v>295/80R22.5</v>
          </cell>
          <cell r="G29" t="str">
            <v>152/148L</v>
          </cell>
          <cell r="H29" t="str">
            <v>X MULTI</v>
          </cell>
        </row>
        <row r="30">
          <cell r="A30">
            <v>26</v>
          </cell>
          <cell r="E30">
            <v>243010</v>
          </cell>
          <cell r="F30" t="str">
            <v>295/80R22.5</v>
          </cell>
          <cell r="G30" t="str">
            <v>154/150L</v>
          </cell>
          <cell r="H30" t="str">
            <v>X MULTI</v>
          </cell>
        </row>
        <row r="31">
          <cell r="A31">
            <v>27</v>
          </cell>
          <cell r="E31">
            <v>487457</v>
          </cell>
          <cell r="F31" t="str">
            <v>315/45R22.5</v>
          </cell>
          <cell r="G31" t="str">
            <v>147/145L</v>
          </cell>
          <cell r="H31" t="str">
            <v>X MULTI</v>
          </cell>
        </row>
        <row r="32">
          <cell r="A32">
            <v>28</v>
          </cell>
          <cell r="E32">
            <v>360188</v>
          </cell>
          <cell r="F32" t="str">
            <v>315/60R22.5</v>
          </cell>
          <cell r="G32" t="str">
            <v>152/148L</v>
          </cell>
          <cell r="H32" t="str">
            <v>X MULTI</v>
          </cell>
        </row>
        <row r="33">
          <cell r="A33">
            <v>29</v>
          </cell>
          <cell r="E33">
            <v>636846</v>
          </cell>
          <cell r="F33" t="str">
            <v>315/60R22.5</v>
          </cell>
          <cell r="G33" t="str">
            <v>152/148L</v>
          </cell>
          <cell r="H33" t="str">
            <v>X MULTI</v>
          </cell>
        </row>
        <row r="34">
          <cell r="A34">
            <v>30</v>
          </cell>
          <cell r="E34">
            <v>247491</v>
          </cell>
          <cell r="F34" t="str">
            <v>315/70R22.5</v>
          </cell>
          <cell r="G34" t="str">
            <v>154/150L</v>
          </cell>
          <cell r="H34" t="str">
            <v>X MULTI</v>
          </cell>
        </row>
        <row r="35">
          <cell r="A35">
            <v>31</v>
          </cell>
          <cell r="E35">
            <v>309737</v>
          </cell>
          <cell r="F35" t="str">
            <v>315/70R22.5</v>
          </cell>
          <cell r="G35" t="str">
            <v>154/150L</v>
          </cell>
          <cell r="H35" t="str">
            <v>X MULTI</v>
          </cell>
        </row>
        <row r="36">
          <cell r="A36">
            <v>32</v>
          </cell>
          <cell r="E36">
            <v>478992</v>
          </cell>
          <cell r="F36" t="str">
            <v>315/70R22.5</v>
          </cell>
          <cell r="G36" t="str">
            <v>154/150L</v>
          </cell>
          <cell r="H36" t="str">
            <v>X MULTI</v>
          </cell>
        </row>
        <row r="37">
          <cell r="A37">
            <v>33</v>
          </cell>
          <cell r="E37">
            <v>121407</v>
          </cell>
          <cell r="F37" t="str">
            <v>315/70R22.5</v>
          </cell>
          <cell r="G37" t="str">
            <v>156/150L</v>
          </cell>
          <cell r="H37" t="str">
            <v>X MULTI</v>
          </cell>
        </row>
        <row r="38">
          <cell r="A38">
            <v>34</v>
          </cell>
          <cell r="E38">
            <v>940195</v>
          </cell>
          <cell r="F38" t="str">
            <v>315/70R22.5</v>
          </cell>
          <cell r="G38" t="str">
            <v>154/150L</v>
          </cell>
          <cell r="H38" t="str">
            <v>X MULTI</v>
          </cell>
        </row>
        <row r="39">
          <cell r="A39">
            <v>35</v>
          </cell>
          <cell r="E39">
            <v>259980</v>
          </cell>
          <cell r="F39" t="str">
            <v>315/80R22.5</v>
          </cell>
          <cell r="G39" t="str">
            <v>156/150L</v>
          </cell>
          <cell r="H39" t="str">
            <v>X MULTI</v>
          </cell>
        </row>
        <row r="40">
          <cell r="A40">
            <v>36</v>
          </cell>
          <cell r="E40">
            <v>632496</v>
          </cell>
          <cell r="F40" t="str">
            <v>315/80R22.5</v>
          </cell>
          <cell r="G40" t="str">
            <v>156/150L</v>
          </cell>
          <cell r="H40" t="str">
            <v>X MULTI</v>
          </cell>
        </row>
        <row r="41">
          <cell r="A41">
            <v>37</v>
          </cell>
          <cell r="E41">
            <v>664035</v>
          </cell>
          <cell r="F41" t="str">
            <v>315/80R22.5</v>
          </cell>
          <cell r="G41" t="str">
            <v>156/0L</v>
          </cell>
          <cell r="H41" t="str">
            <v>X MULTI</v>
          </cell>
        </row>
        <row r="42">
          <cell r="A42">
            <v>38</v>
          </cell>
          <cell r="E42">
            <v>840144</v>
          </cell>
          <cell r="F42" t="str">
            <v>315/80R22.5</v>
          </cell>
          <cell r="G42" t="str">
            <v>156/150L</v>
          </cell>
          <cell r="H42" t="str">
            <v>X MULTI</v>
          </cell>
        </row>
        <row r="43">
          <cell r="A43">
            <v>39</v>
          </cell>
          <cell r="E43">
            <v>881758</v>
          </cell>
          <cell r="F43" t="str">
            <v>315/80R22.5</v>
          </cell>
          <cell r="G43" t="str">
            <v>0/0</v>
          </cell>
          <cell r="H43" t="str">
            <v>X MULTI</v>
          </cell>
        </row>
        <row r="44">
          <cell r="A44">
            <v>40</v>
          </cell>
        </row>
        <row r="45">
          <cell r="A45">
            <v>41</v>
          </cell>
          <cell r="E45">
            <v>615213</v>
          </cell>
          <cell r="F45" t="str">
            <v>205/65R17.5</v>
          </cell>
          <cell r="G45" t="str">
            <v>129/127J</v>
          </cell>
          <cell r="H45" t="str">
            <v>X MULTI</v>
          </cell>
        </row>
        <row r="46">
          <cell r="A46">
            <v>42</v>
          </cell>
          <cell r="E46">
            <v>965160</v>
          </cell>
          <cell r="F46" t="str">
            <v>235/75R17.5</v>
          </cell>
          <cell r="G46" t="str">
            <v>143/141J</v>
          </cell>
          <cell r="H46" t="str">
            <v>X MULTI</v>
          </cell>
        </row>
        <row r="47">
          <cell r="A47">
            <v>43</v>
          </cell>
          <cell r="E47">
            <v>624592</v>
          </cell>
          <cell r="F47" t="str">
            <v>245/70R17.5</v>
          </cell>
          <cell r="G47" t="str">
            <v>143/141J</v>
          </cell>
          <cell r="H47" t="str">
            <v>X MULTI</v>
          </cell>
        </row>
        <row r="48">
          <cell r="A48">
            <v>44</v>
          </cell>
          <cell r="E48">
            <v>343885</v>
          </cell>
          <cell r="F48" t="str">
            <v>245/70R19.5</v>
          </cell>
          <cell r="G48" t="str">
            <v>141/140J</v>
          </cell>
          <cell r="H48" t="str">
            <v>X MULTI</v>
          </cell>
        </row>
        <row r="49">
          <cell r="A49">
            <v>45</v>
          </cell>
          <cell r="E49">
            <v>224408</v>
          </cell>
          <cell r="F49" t="str">
            <v>255/60R19.5</v>
          </cell>
          <cell r="G49" t="str">
            <v>143/141J</v>
          </cell>
          <cell r="H49" t="str">
            <v>X MULTI</v>
          </cell>
        </row>
        <row r="50">
          <cell r="A50">
            <v>46</v>
          </cell>
          <cell r="E50">
            <v>247581</v>
          </cell>
          <cell r="F50" t="str">
            <v>265/70R19.5</v>
          </cell>
          <cell r="G50" t="str">
            <v>143/0J</v>
          </cell>
          <cell r="H50" t="str">
            <v>X MULTI</v>
          </cell>
        </row>
        <row r="51">
          <cell r="A51">
            <v>47</v>
          </cell>
          <cell r="E51">
            <v>457059</v>
          </cell>
          <cell r="F51" t="str">
            <v>445/45R19.5</v>
          </cell>
          <cell r="G51" t="str">
            <v>0/0</v>
          </cell>
          <cell r="H51" t="str">
            <v>X MULTI</v>
          </cell>
        </row>
        <row r="52">
          <cell r="A52">
            <v>48</v>
          </cell>
          <cell r="E52">
            <v>698853</v>
          </cell>
          <cell r="F52" t="str">
            <v>385/55R22.5</v>
          </cell>
          <cell r="G52" t="str">
            <v>160/0K</v>
          </cell>
          <cell r="H52" t="str">
            <v>X MULTI</v>
          </cell>
        </row>
        <row r="53">
          <cell r="A53">
            <v>49</v>
          </cell>
          <cell r="E53">
            <v>290036</v>
          </cell>
          <cell r="F53" t="str">
            <v>385/55R22.5</v>
          </cell>
          <cell r="G53" t="str">
            <v>160/0K</v>
          </cell>
          <cell r="H53" t="str">
            <v>X MULTI</v>
          </cell>
        </row>
        <row r="54">
          <cell r="A54">
            <v>50</v>
          </cell>
          <cell r="E54">
            <v>103225</v>
          </cell>
          <cell r="F54" t="str">
            <v>385/65R22.5</v>
          </cell>
          <cell r="G54" t="str">
            <v>160/0J</v>
          </cell>
          <cell r="H54" t="str">
            <v>X MULTI</v>
          </cell>
        </row>
        <row r="55">
          <cell r="A55">
            <v>51</v>
          </cell>
          <cell r="E55">
            <v>479261</v>
          </cell>
          <cell r="F55" t="str">
            <v>385/65R22.5</v>
          </cell>
          <cell r="G55" t="str">
            <v>160/0K</v>
          </cell>
          <cell r="H55" t="str">
            <v>X MULTI</v>
          </cell>
        </row>
        <row r="56">
          <cell r="A56">
            <v>52</v>
          </cell>
          <cell r="E56">
            <v>768275</v>
          </cell>
          <cell r="F56" t="str">
            <v>385/65R22.5</v>
          </cell>
          <cell r="G56" t="str">
            <v>164/0K</v>
          </cell>
          <cell r="H56" t="str">
            <v>X MULTI</v>
          </cell>
        </row>
        <row r="57">
          <cell r="A57">
            <v>53</v>
          </cell>
          <cell r="E57">
            <v>260122</v>
          </cell>
          <cell r="F57" t="str">
            <v>385/65R22.5</v>
          </cell>
          <cell r="G57" t="str">
            <v>160/0K</v>
          </cell>
          <cell r="H57" t="str">
            <v>X MULTI</v>
          </cell>
        </row>
        <row r="58">
          <cell r="A58">
            <v>54</v>
          </cell>
          <cell r="E58">
            <v>898220</v>
          </cell>
          <cell r="F58" t="str">
            <v>455/45R22.5</v>
          </cell>
          <cell r="G58" t="str">
            <v>160/0J</v>
          </cell>
          <cell r="H58" t="str">
            <v>X MULTI</v>
          </cell>
        </row>
        <row r="59">
          <cell r="A59">
            <v>55</v>
          </cell>
        </row>
        <row r="60">
          <cell r="A60">
            <v>56</v>
          </cell>
          <cell r="E60">
            <v>445472</v>
          </cell>
          <cell r="F60" t="str">
            <v>275/70R22.5</v>
          </cell>
          <cell r="G60" t="str">
            <v>148/145M</v>
          </cell>
          <cell r="H60" t="str">
            <v>X MULTI</v>
          </cell>
        </row>
        <row r="61">
          <cell r="A61">
            <v>57</v>
          </cell>
          <cell r="E61">
            <v>948646</v>
          </cell>
          <cell r="F61" t="str">
            <v>295/80R22.5</v>
          </cell>
          <cell r="G61" t="str">
            <v>152/148M</v>
          </cell>
          <cell r="H61" t="str">
            <v>X MULTI</v>
          </cell>
        </row>
        <row r="62">
          <cell r="A62">
            <v>58</v>
          </cell>
          <cell r="E62">
            <v>114486</v>
          </cell>
          <cell r="F62" t="str">
            <v>315/70R22.5</v>
          </cell>
          <cell r="G62" t="str">
            <v>154/150L</v>
          </cell>
          <cell r="H62" t="str">
            <v>X MULTI</v>
          </cell>
        </row>
        <row r="63">
          <cell r="A63">
            <v>59</v>
          </cell>
          <cell r="E63">
            <v>707323</v>
          </cell>
          <cell r="F63" t="str">
            <v>315/80R22.5</v>
          </cell>
          <cell r="G63" t="str">
            <v>156/0L</v>
          </cell>
          <cell r="H63" t="str">
            <v>X MULTI</v>
          </cell>
        </row>
        <row r="64">
          <cell r="A64">
            <v>60</v>
          </cell>
        </row>
        <row r="65">
          <cell r="A65">
            <v>61</v>
          </cell>
          <cell r="E65">
            <v>849760</v>
          </cell>
          <cell r="F65" t="str">
            <v>295/80R22.5</v>
          </cell>
          <cell r="G65" t="str">
            <v>152/148M</v>
          </cell>
          <cell r="H65" t="str">
            <v>X COACH</v>
          </cell>
        </row>
        <row r="66">
          <cell r="A66">
            <v>62</v>
          </cell>
          <cell r="E66">
            <v>785604</v>
          </cell>
          <cell r="F66" t="str">
            <v>295/80R22.5</v>
          </cell>
          <cell r="G66" t="str">
            <v>154/150M</v>
          </cell>
          <cell r="H66" t="str">
            <v>X COACH</v>
          </cell>
        </row>
        <row r="67">
          <cell r="A67">
            <v>63</v>
          </cell>
        </row>
        <row r="68">
          <cell r="A68">
            <v>64</v>
          </cell>
          <cell r="E68">
            <v>277965</v>
          </cell>
          <cell r="F68" t="str">
            <v>275/70R22.5</v>
          </cell>
          <cell r="G68" t="str">
            <v>148/145J</v>
          </cell>
          <cell r="H68" t="str">
            <v>X INCITY</v>
          </cell>
        </row>
        <row r="69">
          <cell r="A69">
            <v>65</v>
          </cell>
          <cell r="E69">
            <v>344730</v>
          </cell>
          <cell r="F69" t="str">
            <v>275/70R22.5</v>
          </cell>
          <cell r="G69" t="str">
            <v>152/149J</v>
          </cell>
          <cell r="H69" t="str">
            <v>X INCITY</v>
          </cell>
        </row>
        <row r="70">
          <cell r="A70">
            <v>66</v>
          </cell>
          <cell r="E70">
            <v>470766</v>
          </cell>
          <cell r="F70" t="str">
            <v>275/70R22.5</v>
          </cell>
          <cell r="G70" t="str">
            <v>148/145J</v>
          </cell>
          <cell r="H70" t="str">
            <v>X INCITY</v>
          </cell>
        </row>
        <row r="71">
          <cell r="A71">
            <v>67</v>
          </cell>
          <cell r="E71">
            <v>158316</v>
          </cell>
          <cell r="F71" t="str">
            <v>295/80R22.5</v>
          </cell>
          <cell r="G71" t="str">
            <v>152/148J</v>
          </cell>
          <cell r="H71" t="str">
            <v>X INCITY</v>
          </cell>
        </row>
        <row r="72">
          <cell r="A72">
            <v>68</v>
          </cell>
        </row>
        <row r="73">
          <cell r="A73">
            <v>69</v>
          </cell>
          <cell r="E73">
            <v>607064</v>
          </cell>
          <cell r="F73" t="str">
            <v>13R22.5</v>
          </cell>
          <cell r="G73" t="str">
            <v>156/150K</v>
          </cell>
          <cell r="H73" t="str">
            <v>X WORKS</v>
          </cell>
        </row>
        <row r="74">
          <cell r="A74">
            <v>70</v>
          </cell>
          <cell r="E74">
            <v>961528</v>
          </cell>
          <cell r="F74" t="str">
            <v>13R22.5</v>
          </cell>
          <cell r="G74" t="str">
            <v>156/150K</v>
          </cell>
          <cell r="H74" t="str">
            <v>X WORKS</v>
          </cell>
        </row>
        <row r="75">
          <cell r="A75">
            <v>71</v>
          </cell>
          <cell r="E75">
            <v>55450</v>
          </cell>
          <cell r="F75" t="str">
            <v>315/80R22.5</v>
          </cell>
          <cell r="G75" t="str">
            <v>156/150K</v>
          </cell>
          <cell r="H75" t="str">
            <v>X WORKS</v>
          </cell>
        </row>
        <row r="76">
          <cell r="A76">
            <v>72</v>
          </cell>
          <cell r="E76">
            <v>684118</v>
          </cell>
          <cell r="F76" t="str">
            <v>315/80R22.5</v>
          </cell>
          <cell r="G76" t="str">
            <v>156/150K</v>
          </cell>
          <cell r="H76" t="str">
            <v>X WORKS</v>
          </cell>
        </row>
        <row r="77">
          <cell r="A77">
            <v>73</v>
          </cell>
        </row>
        <row r="78">
          <cell r="A78">
            <v>74</v>
          </cell>
          <cell r="E78">
            <v>832337</v>
          </cell>
          <cell r="F78" t="str">
            <v>265/70R19.5</v>
          </cell>
          <cell r="G78" t="str">
            <v>143/0J</v>
          </cell>
          <cell r="H78" t="str">
            <v>X WORKS</v>
          </cell>
        </row>
        <row r="79">
          <cell r="A79">
            <v>75</v>
          </cell>
          <cell r="E79">
            <v>674094</v>
          </cell>
          <cell r="F79" t="str">
            <v>275/70R22.5</v>
          </cell>
          <cell r="G79" t="str">
            <v>148/0J</v>
          </cell>
          <cell r="H79" t="str">
            <v>X WORKS</v>
          </cell>
        </row>
        <row r="80">
          <cell r="A80">
            <v>76</v>
          </cell>
        </row>
        <row r="81">
          <cell r="A81">
            <v>77</v>
          </cell>
          <cell r="E81">
            <v>978026</v>
          </cell>
          <cell r="F81" t="str">
            <v>13R22.5</v>
          </cell>
          <cell r="G81" t="str">
            <v>156/150K</v>
          </cell>
          <cell r="H81" t="str">
            <v>X WORKS</v>
          </cell>
        </row>
        <row r="82">
          <cell r="A82">
            <v>78</v>
          </cell>
          <cell r="E82">
            <v>793394</v>
          </cell>
          <cell r="F82" t="str">
            <v>315/80R22.5</v>
          </cell>
          <cell r="G82" t="str">
            <v>156/150K</v>
          </cell>
          <cell r="H82" t="str">
            <v>X WORKS</v>
          </cell>
        </row>
        <row r="83">
          <cell r="A83">
            <v>79</v>
          </cell>
          <cell r="E83">
            <v>658034</v>
          </cell>
          <cell r="F83" t="str">
            <v>385/65R22.5</v>
          </cell>
          <cell r="G83" t="str">
            <v>160/0K</v>
          </cell>
          <cell r="H83" t="str">
            <v>X WORKS</v>
          </cell>
        </row>
        <row r="84">
          <cell r="A84">
            <v>80</v>
          </cell>
          <cell r="E84">
            <v>630076</v>
          </cell>
          <cell r="F84" t="str">
            <v>385/65R22.5</v>
          </cell>
          <cell r="G84" t="str">
            <v>164/0J</v>
          </cell>
          <cell r="H84" t="str">
            <v>X WORKS</v>
          </cell>
        </row>
        <row r="86">
          <cell r="E86" t="str">
            <v>(blank)</v>
          </cell>
          <cell r="F86" t="str">
            <v>(blank)</v>
          </cell>
          <cell r="G86" t="str">
            <v>(blank)</v>
          </cell>
          <cell r="H86" t="str">
            <v>(blank)</v>
          </cell>
        </row>
      </sheetData>
      <sheetData sheetId="5"/>
      <sheetData sheetId="6"/>
      <sheetData sheetId="7"/>
      <sheetData sheetId="8">
        <row r="4">
          <cell r="A4">
            <v>0</v>
          </cell>
          <cell r="B4" t="str">
            <v>Concat Order</v>
          </cell>
          <cell r="C4" t="str">
            <v>Position</v>
          </cell>
        </row>
        <row r="5">
          <cell r="A5">
            <v>1</v>
          </cell>
          <cell r="B5" t="str">
            <v>1ROUTE CONTROL</v>
          </cell>
          <cell r="C5" t="str">
            <v>All positions</v>
          </cell>
          <cell r="E5">
            <v>775446</v>
          </cell>
          <cell r="F5" t="str">
            <v>11R22.5</v>
          </cell>
          <cell r="G5" t="str">
            <v>148/145L</v>
          </cell>
          <cell r="H5" t="str">
            <v>ROUTE CONTROL</v>
          </cell>
        </row>
        <row r="6">
          <cell r="A6">
            <v>2</v>
          </cell>
          <cell r="B6" t="str">
            <v>1ROUTE CONTROL</v>
          </cell>
          <cell r="E6">
            <v>614228</v>
          </cell>
          <cell r="F6" t="str">
            <v>205/75R17.5</v>
          </cell>
          <cell r="G6" t="str">
            <v>124/122M</v>
          </cell>
          <cell r="H6" t="str">
            <v>ROUTE CONTROL</v>
          </cell>
        </row>
        <row r="7">
          <cell r="A7">
            <v>3</v>
          </cell>
          <cell r="B7" t="str">
            <v>1ROUTE CONTROL</v>
          </cell>
          <cell r="E7">
            <v>901831</v>
          </cell>
          <cell r="F7" t="str">
            <v>215/75R17.5</v>
          </cell>
          <cell r="G7" t="str">
            <v>126/124M</v>
          </cell>
          <cell r="H7" t="str">
            <v>ROUTE CONTROL</v>
          </cell>
        </row>
        <row r="8">
          <cell r="A8">
            <v>4</v>
          </cell>
          <cell r="B8" t="str">
            <v>1ROUTE CONTROL</v>
          </cell>
          <cell r="E8">
            <v>141889</v>
          </cell>
          <cell r="F8" t="str">
            <v>225/75R17.5</v>
          </cell>
          <cell r="G8" t="str">
            <v>129/127M</v>
          </cell>
          <cell r="H8" t="str">
            <v>ROUTE CONTROL</v>
          </cell>
        </row>
        <row r="9">
          <cell r="A9">
            <v>5</v>
          </cell>
          <cell r="B9" t="str">
            <v>1ROUTE CONTROL</v>
          </cell>
          <cell r="E9">
            <v>840765</v>
          </cell>
          <cell r="F9" t="str">
            <v>245/70R19.5</v>
          </cell>
          <cell r="G9" t="str">
            <v>136/134M</v>
          </cell>
          <cell r="H9" t="str">
            <v>ROUTE CONTROL</v>
          </cell>
        </row>
        <row r="10">
          <cell r="A10">
            <v>6</v>
          </cell>
          <cell r="B10" t="str">
            <v>1ROUTE CONTROL</v>
          </cell>
          <cell r="E10">
            <v>520276</v>
          </cell>
          <cell r="F10" t="str">
            <v>265/70R19.5</v>
          </cell>
          <cell r="G10" t="str">
            <v>140/138M</v>
          </cell>
          <cell r="H10" t="str">
            <v>ROUTE CONTROL</v>
          </cell>
        </row>
        <row r="11">
          <cell r="A11">
            <v>7</v>
          </cell>
          <cell r="B11" t="str">
            <v>1ROUTE CONTROL</v>
          </cell>
          <cell r="E11">
            <v>279040</v>
          </cell>
          <cell r="F11" t="str">
            <v>285/70R19.5</v>
          </cell>
          <cell r="G11" t="str">
            <v>146/144L</v>
          </cell>
          <cell r="H11" t="str">
            <v>ROUTE CONTROL</v>
          </cell>
        </row>
        <row r="12">
          <cell r="A12">
            <v>8</v>
          </cell>
          <cell r="B12" t="str">
            <v>1ROUTE CONTROL</v>
          </cell>
          <cell r="E12">
            <v>900960</v>
          </cell>
          <cell r="F12" t="str">
            <v>275/70R22.5</v>
          </cell>
          <cell r="G12" t="str">
            <v>148/145M</v>
          </cell>
          <cell r="H12" t="str">
            <v>ROUTE CONTROL</v>
          </cell>
        </row>
        <row r="13">
          <cell r="A13">
            <v>9</v>
          </cell>
          <cell r="B13" t="str">
            <v>1ROUTE CONTROL</v>
          </cell>
          <cell r="E13">
            <v>401019</v>
          </cell>
          <cell r="F13" t="str">
            <v>295/80R22.5</v>
          </cell>
          <cell r="G13" t="str">
            <v>152/149M</v>
          </cell>
          <cell r="H13" t="str">
            <v>ROUTE CONTROL</v>
          </cell>
        </row>
        <row r="14">
          <cell r="A14">
            <v>10</v>
          </cell>
          <cell r="B14" t="str">
            <v>1ROUTE CONTROL</v>
          </cell>
          <cell r="E14">
            <v>615923</v>
          </cell>
          <cell r="F14" t="str">
            <v>315/60R22.5</v>
          </cell>
          <cell r="G14" t="str">
            <v>154/148L</v>
          </cell>
          <cell r="H14" t="str">
            <v>ROUTE CONTROL</v>
          </cell>
        </row>
        <row r="15">
          <cell r="A15">
            <v>11</v>
          </cell>
          <cell r="B15" t="str">
            <v>1ROUTE CONTROL</v>
          </cell>
          <cell r="E15">
            <v>261138</v>
          </cell>
          <cell r="F15" t="str">
            <v>315/70R22.5</v>
          </cell>
          <cell r="G15" t="str">
            <v>156/150L</v>
          </cell>
          <cell r="H15" t="str">
            <v>ROUTE CONTROL</v>
          </cell>
        </row>
        <row r="16">
          <cell r="A16">
            <v>12</v>
          </cell>
          <cell r="B16" t="str">
            <v>1ROUTE CONTROL</v>
          </cell>
          <cell r="E16">
            <v>410561</v>
          </cell>
          <cell r="F16" t="str">
            <v>315/80R22.5</v>
          </cell>
          <cell r="G16" t="str">
            <v>156/150L</v>
          </cell>
          <cell r="H16" t="str">
            <v>ROUTE CONTROL</v>
          </cell>
        </row>
        <row r="17">
          <cell r="A17">
            <v>13</v>
          </cell>
          <cell r="B17" t="str">
            <v>1ROUTE CONTROL</v>
          </cell>
          <cell r="E17">
            <v>522244</v>
          </cell>
          <cell r="F17" t="str">
            <v>385/55R22.5</v>
          </cell>
          <cell r="G17" t="str">
            <v>160/0K</v>
          </cell>
          <cell r="H17" t="str">
            <v>ROUTE CONTROL</v>
          </cell>
        </row>
        <row r="18">
          <cell r="A18">
            <v>14</v>
          </cell>
          <cell r="B18" t="str">
            <v>1ROUTE CONTROL</v>
          </cell>
          <cell r="E18">
            <v>410923</v>
          </cell>
          <cell r="F18" t="str">
            <v>385/65R22.5</v>
          </cell>
          <cell r="G18" t="str">
            <v>162/0K</v>
          </cell>
          <cell r="H18" t="str">
            <v>ROUTE CONTROL</v>
          </cell>
        </row>
        <row r="19">
          <cell r="A19">
            <v>15</v>
          </cell>
          <cell r="B19" t="str">
            <v>1ROUTE CONTROL</v>
          </cell>
          <cell r="E19">
            <v>673203</v>
          </cell>
          <cell r="F19" t="str">
            <v>385/65R22.5</v>
          </cell>
          <cell r="G19" t="str">
            <v>160/0K</v>
          </cell>
          <cell r="H19" t="str">
            <v>ROUTE CONTROL</v>
          </cell>
        </row>
        <row r="20">
          <cell r="A20">
            <v>16</v>
          </cell>
          <cell r="B20" t="str">
            <v>1ROUTE CONTROL</v>
          </cell>
          <cell r="C20" t="str">
            <v>All positions Total</v>
          </cell>
        </row>
        <row r="21">
          <cell r="A21">
            <v>17</v>
          </cell>
          <cell r="B21" t="str">
            <v>1ROUTE CONTROL</v>
          </cell>
          <cell r="C21" t="str">
            <v>Drive</v>
          </cell>
          <cell r="E21">
            <v>465545</v>
          </cell>
          <cell r="F21" t="str">
            <v>205/75R17.5</v>
          </cell>
          <cell r="G21" t="str">
            <v>124/122M</v>
          </cell>
          <cell r="H21" t="str">
            <v>ROUTE CONTROL</v>
          </cell>
        </row>
        <row r="22">
          <cell r="A22">
            <v>18</v>
          </cell>
          <cell r="B22" t="str">
            <v>1ROUTE CONTROL</v>
          </cell>
          <cell r="E22">
            <v>198312</v>
          </cell>
          <cell r="F22" t="str">
            <v>215/75R17.5</v>
          </cell>
          <cell r="G22" t="str">
            <v>126/124M</v>
          </cell>
          <cell r="H22" t="str">
            <v>ROUTE CONTROL</v>
          </cell>
        </row>
        <row r="23">
          <cell r="A23">
            <v>19</v>
          </cell>
          <cell r="B23" t="str">
            <v>1ROUTE CONTROL</v>
          </cell>
          <cell r="E23">
            <v>679547</v>
          </cell>
          <cell r="F23" t="str">
            <v>225/75R17.5</v>
          </cell>
          <cell r="G23" t="str">
            <v>129/127M</v>
          </cell>
          <cell r="H23" t="str">
            <v>ROUTE CONTROL</v>
          </cell>
        </row>
        <row r="24">
          <cell r="A24">
            <v>20</v>
          </cell>
          <cell r="B24" t="str">
            <v>1ROUTE CONTROL</v>
          </cell>
          <cell r="E24">
            <v>514320</v>
          </cell>
          <cell r="F24" t="str">
            <v>245/70R19.5</v>
          </cell>
          <cell r="G24" t="str">
            <v>136/134M</v>
          </cell>
          <cell r="H24" t="str">
            <v>ROUTE CONTROL</v>
          </cell>
        </row>
        <row r="25">
          <cell r="A25">
            <v>21</v>
          </cell>
          <cell r="B25" t="str">
            <v>1ROUTE CONTROL</v>
          </cell>
          <cell r="E25">
            <v>204085</v>
          </cell>
          <cell r="F25" t="str">
            <v>265/70R19.5</v>
          </cell>
          <cell r="G25" t="str">
            <v>140/138M</v>
          </cell>
          <cell r="H25" t="str">
            <v>ROUTE CONTROL</v>
          </cell>
        </row>
        <row r="26">
          <cell r="A26">
            <v>22</v>
          </cell>
          <cell r="B26" t="str">
            <v>1ROUTE CONTROL</v>
          </cell>
          <cell r="E26">
            <v>922022</v>
          </cell>
          <cell r="F26" t="str">
            <v>285/70R19.5</v>
          </cell>
          <cell r="G26" t="str">
            <v>146/144L</v>
          </cell>
          <cell r="H26" t="str">
            <v>ROUTE CONTROL</v>
          </cell>
        </row>
        <row r="27">
          <cell r="A27">
            <v>23</v>
          </cell>
          <cell r="B27" t="str">
            <v>1ROUTE CONTROL</v>
          </cell>
          <cell r="E27">
            <v>640269</v>
          </cell>
          <cell r="F27" t="str">
            <v>295/60R22.5</v>
          </cell>
          <cell r="G27" t="str">
            <v>150/147K</v>
          </cell>
          <cell r="H27" t="str">
            <v>ROUTE CONTROL</v>
          </cell>
        </row>
        <row r="28">
          <cell r="A28">
            <v>24</v>
          </cell>
          <cell r="B28" t="str">
            <v>1ROUTE CONTROL</v>
          </cell>
          <cell r="E28">
            <v>146722</v>
          </cell>
          <cell r="F28" t="str">
            <v>295/80R22.5</v>
          </cell>
          <cell r="G28" t="str">
            <v>152/148M</v>
          </cell>
          <cell r="H28" t="str">
            <v>ROUTE CONTROL</v>
          </cell>
        </row>
        <row r="29">
          <cell r="A29">
            <v>25</v>
          </cell>
          <cell r="B29" t="str">
            <v>1ROUTE CONTROL</v>
          </cell>
          <cell r="E29">
            <v>727819</v>
          </cell>
          <cell r="F29" t="str">
            <v>315/60R22.5</v>
          </cell>
          <cell r="G29" t="str">
            <v>152/148L</v>
          </cell>
          <cell r="H29" t="str">
            <v>ROUTE CONTROL</v>
          </cell>
        </row>
        <row r="30">
          <cell r="A30">
            <v>26</v>
          </cell>
          <cell r="B30" t="str">
            <v>1ROUTE CONTROL</v>
          </cell>
          <cell r="E30">
            <v>943946</v>
          </cell>
          <cell r="F30" t="str">
            <v>315/70R22.5</v>
          </cell>
          <cell r="G30" t="str">
            <v>154/150L</v>
          </cell>
          <cell r="H30" t="str">
            <v>ROUTE CONTROL</v>
          </cell>
        </row>
        <row r="31">
          <cell r="A31">
            <v>27</v>
          </cell>
          <cell r="B31" t="str">
            <v>1ROUTE CONTROL</v>
          </cell>
          <cell r="E31">
            <v>669210</v>
          </cell>
          <cell r="F31" t="str">
            <v>315/80R22.5</v>
          </cell>
          <cell r="G31" t="str">
            <v>156/150L</v>
          </cell>
          <cell r="H31" t="str">
            <v>ROUTE CONTROL</v>
          </cell>
        </row>
        <row r="32">
          <cell r="A32">
            <v>28</v>
          </cell>
          <cell r="B32" t="str">
            <v>1ROUTE CONTROL</v>
          </cell>
          <cell r="C32" t="str">
            <v>Drive Total</v>
          </cell>
        </row>
        <row r="33">
          <cell r="A33">
            <v>29</v>
          </cell>
          <cell r="B33" t="str">
            <v>1ROUTE CONTROL</v>
          </cell>
          <cell r="C33" t="str">
            <v>Trailer</v>
          </cell>
          <cell r="E33">
            <v>188237</v>
          </cell>
          <cell r="F33" t="str">
            <v>8.25R15</v>
          </cell>
          <cell r="G33" t="str">
            <v>143/141G</v>
          </cell>
          <cell r="H33" t="str">
            <v>ROUTE CONTROL</v>
          </cell>
        </row>
        <row r="34">
          <cell r="A34">
            <v>30</v>
          </cell>
          <cell r="B34" t="str">
            <v>1ROUTE CONTROL</v>
          </cell>
          <cell r="E34">
            <v>957621</v>
          </cell>
          <cell r="F34" t="str">
            <v>215/75R17.5</v>
          </cell>
          <cell r="G34" t="str">
            <v>135/133J</v>
          </cell>
          <cell r="H34" t="str">
            <v>ROUTE CONTROL</v>
          </cell>
        </row>
        <row r="35">
          <cell r="A35">
            <v>31</v>
          </cell>
          <cell r="B35" t="str">
            <v>1ROUTE CONTROL</v>
          </cell>
          <cell r="E35">
            <v>853105</v>
          </cell>
          <cell r="F35" t="str">
            <v>235/75R17.5</v>
          </cell>
          <cell r="G35" t="str">
            <v>143/141J</v>
          </cell>
          <cell r="H35" t="str">
            <v>ROUTE CONTROL</v>
          </cell>
        </row>
        <row r="36">
          <cell r="A36">
            <v>32</v>
          </cell>
          <cell r="B36" t="str">
            <v>1ROUTE CONTROL</v>
          </cell>
          <cell r="E36">
            <v>905050</v>
          </cell>
          <cell r="F36" t="str">
            <v>245/70R17.5</v>
          </cell>
          <cell r="G36" t="str">
            <v>143/141J</v>
          </cell>
          <cell r="H36" t="str">
            <v>ROUTE CONTROL</v>
          </cell>
        </row>
        <row r="37">
          <cell r="A37">
            <v>33</v>
          </cell>
          <cell r="B37" t="str">
            <v>1ROUTE CONTROL</v>
          </cell>
          <cell r="E37">
            <v>397877</v>
          </cell>
          <cell r="F37" t="str">
            <v>265/70R19.5</v>
          </cell>
          <cell r="G37" t="str">
            <v>143/141J</v>
          </cell>
          <cell r="H37" t="str">
            <v>ROUTE CONTROL</v>
          </cell>
        </row>
        <row r="38">
          <cell r="A38">
            <v>34</v>
          </cell>
          <cell r="B38" t="str">
            <v>1ROUTE CONTROL</v>
          </cell>
          <cell r="E38">
            <v>559461</v>
          </cell>
          <cell r="F38" t="str">
            <v>285/70R19.5</v>
          </cell>
          <cell r="G38" t="str">
            <v>150/148J</v>
          </cell>
          <cell r="H38" t="str">
            <v>ROUTE CONTROL</v>
          </cell>
        </row>
        <row r="39">
          <cell r="A39">
            <v>35</v>
          </cell>
          <cell r="B39" t="str">
            <v>1ROUTE CONTROL</v>
          </cell>
          <cell r="E39">
            <v>728353</v>
          </cell>
          <cell r="F39" t="str">
            <v>435/50R19.5</v>
          </cell>
          <cell r="G39" t="str">
            <v>160/0K</v>
          </cell>
          <cell r="H39" t="str">
            <v>ROUTE CONTROL</v>
          </cell>
        </row>
        <row r="40">
          <cell r="A40">
            <v>36</v>
          </cell>
          <cell r="B40" t="str">
            <v>1ROUTE CONTROL</v>
          </cell>
          <cell r="E40">
            <v>460307</v>
          </cell>
          <cell r="F40" t="str">
            <v>385/55R22.5</v>
          </cell>
          <cell r="G40" t="str">
            <v>160/0K</v>
          </cell>
          <cell r="H40" t="str">
            <v>ROUTE CONTROL</v>
          </cell>
        </row>
        <row r="41">
          <cell r="A41">
            <v>37</v>
          </cell>
          <cell r="B41" t="str">
            <v>1ROUTE CONTROL</v>
          </cell>
          <cell r="E41">
            <v>743370</v>
          </cell>
          <cell r="F41" t="str">
            <v>385/65R22.5</v>
          </cell>
          <cell r="G41" t="str">
            <v>160/0K</v>
          </cell>
          <cell r="H41" t="str">
            <v>ROUTE CONTROL</v>
          </cell>
        </row>
        <row r="42">
          <cell r="A42">
            <v>38</v>
          </cell>
          <cell r="B42" t="str">
            <v>1ROUTE CONTROL</v>
          </cell>
          <cell r="C42" t="str">
            <v>Trailer Total</v>
          </cell>
        </row>
        <row r="43">
          <cell r="A43">
            <v>39</v>
          </cell>
          <cell r="B43" t="str">
            <v>4CROSS CONTROL</v>
          </cell>
          <cell r="C43" t="str">
            <v>All positions</v>
          </cell>
          <cell r="E43">
            <v>363888</v>
          </cell>
          <cell r="F43" t="str">
            <v>315/80R22.5</v>
          </cell>
          <cell r="G43" t="str">
            <v>156/150K</v>
          </cell>
          <cell r="H43" t="str">
            <v>CROSS CONTROL</v>
          </cell>
        </row>
        <row r="44">
          <cell r="A44">
            <v>40</v>
          </cell>
          <cell r="B44" t="str">
            <v>4CROSS CONTROL</v>
          </cell>
          <cell r="C44" t="str">
            <v>All positions Total</v>
          </cell>
        </row>
        <row r="45">
          <cell r="A45">
            <v>41</v>
          </cell>
          <cell r="B45" t="str">
            <v>4CROSS CONTROL</v>
          </cell>
          <cell r="C45" t="str">
            <v>Drive</v>
          </cell>
          <cell r="E45">
            <v>425791</v>
          </cell>
          <cell r="F45" t="str">
            <v>13R22.5</v>
          </cell>
          <cell r="G45" t="str">
            <v>156/150K</v>
          </cell>
          <cell r="H45" t="str">
            <v>CROSS CONTROL</v>
          </cell>
        </row>
        <row r="46">
          <cell r="A46">
            <v>42</v>
          </cell>
          <cell r="B46" t="str">
            <v>4CROSS CONTROL</v>
          </cell>
          <cell r="E46">
            <v>487756</v>
          </cell>
          <cell r="F46" t="str">
            <v>13R22.5</v>
          </cell>
          <cell r="G46" t="str">
            <v>156/150K</v>
          </cell>
          <cell r="H46" t="str">
            <v>CROSS CONTROL</v>
          </cell>
        </row>
        <row r="47">
          <cell r="A47">
            <v>43</v>
          </cell>
          <cell r="B47" t="str">
            <v>4CROSS CONTROL</v>
          </cell>
          <cell r="E47">
            <v>873233</v>
          </cell>
          <cell r="F47" t="str">
            <v>315/80R22.5</v>
          </cell>
          <cell r="G47" t="str">
            <v>156/150K</v>
          </cell>
          <cell r="H47" t="str">
            <v>CROSS CONTROL</v>
          </cell>
        </row>
        <row r="48">
          <cell r="A48">
            <v>44</v>
          </cell>
          <cell r="B48" t="str">
            <v>4CROSS CONTROL</v>
          </cell>
          <cell r="C48" t="str">
            <v>Drive Total</v>
          </cell>
        </row>
        <row r="49">
          <cell r="A49">
            <v>45</v>
          </cell>
          <cell r="B49" t="str">
            <v>4CROSS CONTROL</v>
          </cell>
          <cell r="C49" t="str">
            <v>Trailer</v>
          </cell>
          <cell r="E49">
            <v>829690</v>
          </cell>
          <cell r="F49" t="str">
            <v>385/65R22.5</v>
          </cell>
          <cell r="G49" t="str">
            <v>158/0K</v>
          </cell>
          <cell r="H49" t="str">
            <v>CROSS CONTROL</v>
          </cell>
        </row>
        <row r="50">
          <cell r="A50">
            <v>46</v>
          </cell>
          <cell r="B50" t="str">
            <v>4CROSS CONTROL</v>
          </cell>
          <cell r="E50">
            <v>929228</v>
          </cell>
          <cell r="F50" t="str">
            <v>385/65R22.5</v>
          </cell>
          <cell r="G50" t="str">
            <v>158/0K</v>
          </cell>
          <cell r="H50" t="str">
            <v>CROSS CONTROL</v>
          </cell>
        </row>
        <row r="51">
          <cell r="A51" t="str">
            <v>STOP</v>
          </cell>
          <cell r="B51" t="str">
            <v>4CROSS CONTROL</v>
          </cell>
          <cell r="C51" t="str">
            <v>Trailer Total</v>
          </cell>
        </row>
        <row r="52">
          <cell r="A52" t="str">
            <v>STOP</v>
          </cell>
        </row>
        <row r="53">
          <cell r="A53" t="str">
            <v>STOP</v>
          </cell>
        </row>
        <row r="54">
          <cell r="A54" t="str">
            <v>STOP</v>
          </cell>
        </row>
        <row r="55">
          <cell r="A55" t="str">
            <v>STOP</v>
          </cell>
        </row>
        <row r="56">
          <cell r="A56" t="str">
            <v>STOP</v>
          </cell>
        </row>
        <row r="57">
          <cell r="A57" t="str">
            <v>STOP</v>
          </cell>
        </row>
        <row r="58">
          <cell r="A58" t="str">
            <v>STOP</v>
          </cell>
        </row>
        <row r="59">
          <cell r="A59" t="str">
            <v>STOP</v>
          </cell>
        </row>
        <row r="60">
          <cell r="A60" t="str">
            <v>STOP</v>
          </cell>
        </row>
        <row r="61">
          <cell r="A61" t="str">
            <v>STOP</v>
          </cell>
        </row>
        <row r="62">
          <cell r="A62" t="str">
            <v>STOP</v>
          </cell>
        </row>
        <row r="63">
          <cell r="A63" t="str">
            <v>STOP</v>
          </cell>
        </row>
        <row r="64">
          <cell r="A64" t="str">
            <v>STOP</v>
          </cell>
        </row>
        <row r="65">
          <cell r="A65" t="str">
            <v>STOP</v>
          </cell>
        </row>
        <row r="66">
          <cell r="A66" t="str">
            <v>STOP</v>
          </cell>
        </row>
        <row r="67">
          <cell r="A67" t="str">
            <v>STOP</v>
          </cell>
        </row>
        <row r="68">
          <cell r="A68" t="str">
            <v>STOP</v>
          </cell>
        </row>
        <row r="69">
          <cell r="A69" t="str">
            <v>STOP</v>
          </cell>
        </row>
        <row r="70">
          <cell r="A70" t="str">
            <v>STOP</v>
          </cell>
        </row>
        <row r="71">
          <cell r="A71" t="str">
            <v>STOP</v>
          </cell>
        </row>
        <row r="72">
          <cell r="A72" t="str">
            <v>STOP</v>
          </cell>
        </row>
        <row r="73">
          <cell r="A73" t="str">
            <v>STOP</v>
          </cell>
        </row>
        <row r="74">
          <cell r="A74" t="str">
            <v>STOP</v>
          </cell>
        </row>
        <row r="75">
          <cell r="A75" t="str">
            <v>STOP</v>
          </cell>
        </row>
        <row r="76">
          <cell r="A76" t="str">
            <v>STOP</v>
          </cell>
        </row>
        <row r="77">
          <cell r="A77" t="str">
            <v>STOP</v>
          </cell>
        </row>
        <row r="78">
          <cell r="A78" t="str">
            <v>STOP</v>
          </cell>
        </row>
        <row r="79">
          <cell r="A79" t="str">
            <v>STOP</v>
          </cell>
        </row>
        <row r="80">
          <cell r="A80" t="str">
            <v>STOP</v>
          </cell>
        </row>
        <row r="81">
          <cell r="A81" t="str">
            <v>STOP</v>
          </cell>
        </row>
        <row r="82">
          <cell r="A82" t="str">
            <v>STOP</v>
          </cell>
        </row>
        <row r="83">
          <cell r="A83" t="str">
            <v>STOP</v>
          </cell>
        </row>
        <row r="84">
          <cell r="A84" t="str">
            <v>STOP</v>
          </cell>
        </row>
        <row r="85">
          <cell r="A85" t="str">
            <v>STOP</v>
          </cell>
        </row>
        <row r="86">
          <cell r="A86" t="str">
            <v>STOP</v>
          </cell>
        </row>
        <row r="87">
          <cell r="A87" t="str">
            <v>STOP</v>
          </cell>
        </row>
        <row r="88">
          <cell r="A88" t="str">
            <v>STOP</v>
          </cell>
        </row>
        <row r="89">
          <cell r="A89" t="str">
            <v>STOP</v>
          </cell>
        </row>
        <row r="90">
          <cell r="A90" t="str">
            <v>STOP</v>
          </cell>
        </row>
        <row r="91">
          <cell r="A91" t="str">
            <v>STOP</v>
          </cell>
        </row>
        <row r="92">
          <cell r="A92" t="str">
            <v>STOP</v>
          </cell>
        </row>
        <row r="93">
          <cell r="A93" t="str">
            <v>STOP</v>
          </cell>
        </row>
        <row r="94">
          <cell r="A94" t="str">
            <v>STOP</v>
          </cell>
        </row>
        <row r="95">
          <cell r="A95" t="str">
            <v>STOP</v>
          </cell>
        </row>
        <row r="96">
          <cell r="A96" t="str">
            <v>STOP</v>
          </cell>
        </row>
        <row r="97">
          <cell r="A97" t="str">
            <v>STOP</v>
          </cell>
        </row>
        <row r="98">
          <cell r="A98" t="str">
            <v>STOP</v>
          </cell>
        </row>
        <row r="99">
          <cell r="A99" t="str">
            <v>STOP</v>
          </cell>
        </row>
        <row r="100">
          <cell r="A100" t="str">
            <v>STOP</v>
          </cell>
        </row>
        <row r="101">
          <cell r="A101" t="str">
            <v>STOP</v>
          </cell>
        </row>
        <row r="102">
          <cell r="A102" t="str">
            <v>STOP</v>
          </cell>
        </row>
        <row r="103">
          <cell r="A103" t="str">
            <v>STOP</v>
          </cell>
        </row>
        <row r="104">
          <cell r="A104" t="str">
            <v>STOP</v>
          </cell>
        </row>
        <row r="105">
          <cell r="A105" t="str">
            <v>STOP</v>
          </cell>
        </row>
        <row r="106">
          <cell r="A106" t="str">
            <v>STOP</v>
          </cell>
        </row>
        <row r="107">
          <cell r="A107" t="str">
            <v>STOP</v>
          </cell>
        </row>
        <row r="108">
          <cell r="A108" t="str">
            <v>STOP</v>
          </cell>
        </row>
        <row r="109">
          <cell r="A109" t="str">
            <v>STOP</v>
          </cell>
        </row>
        <row r="110">
          <cell r="A110" t="str">
            <v>STOP</v>
          </cell>
        </row>
        <row r="111">
          <cell r="A111" t="str">
            <v>STOP</v>
          </cell>
        </row>
        <row r="112">
          <cell r="A112" t="str">
            <v>STOP</v>
          </cell>
        </row>
        <row r="113">
          <cell r="A113" t="str">
            <v>STOP</v>
          </cell>
        </row>
        <row r="114">
          <cell r="A114" t="str">
            <v>STOP</v>
          </cell>
        </row>
        <row r="115">
          <cell r="A115" t="str">
            <v>STOP</v>
          </cell>
        </row>
        <row r="116">
          <cell r="A116" t="str">
            <v>STOP</v>
          </cell>
        </row>
        <row r="117">
          <cell r="A117" t="str">
            <v>STOP</v>
          </cell>
        </row>
        <row r="118">
          <cell r="A118" t="str">
            <v>STOP</v>
          </cell>
        </row>
        <row r="119">
          <cell r="A119" t="str">
            <v>STOP</v>
          </cell>
        </row>
        <row r="120">
          <cell r="A120" t="str">
            <v>STOP</v>
          </cell>
        </row>
        <row r="121">
          <cell r="A121" t="str">
            <v>STOP</v>
          </cell>
        </row>
        <row r="122">
          <cell r="A122" t="str">
            <v>STOP</v>
          </cell>
        </row>
        <row r="123">
          <cell r="A123" t="str">
            <v>STOP</v>
          </cell>
        </row>
        <row r="124">
          <cell r="A124" t="str">
            <v>STOP</v>
          </cell>
        </row>
        <row r="125">
          <cell r="A125" t="str">
            <v>STOP</v>
          </cell>
        </row>
        <row r="126">
          <cell r="A126" t="str">
            <v>STOP</v>
          </cell>
        </row>
        <row r="127">
          <cell r="A127" t="str">
            <v>STOP</v>
          </cell>
        </row>
        <row r="128">
          <cell r="A128" t="str">
            <v>STOP</v>
          </cell>
        </row>
        <row r="129">
          <cell r="A129" t="str">
            <v>STOP</v>
          </cell>
        </row>
        <row r="130">
          <cell r="A130" t="str">
            <v>STOP</v>
          </cell>
        </row>
        <row r="131">
          <cell r="A131" t="str">
            <v>STOP</v>
          </cell>
        </row>
        <row r="132">
          <cell r="A132" t="str">
            <v>STOP</v>
          </cell>
        </row>
        <row r="133">
          <cell r="A133" t="str">
            <v>STOP</v>
          </cell>
        </row>
        <row r="134">
          <cell r="A134" t="str">
            <v>STOP</v>
          </cell>
        </row>
        <row r="135">
          <cell r="A135" t="str">
            <v>STOP</v>
          </cell>
        </row>
        <row r="136">
          <cell r="A136" t="str">
            <v>STOP</v>
          </cell>
        </row>
        <row r="137">
          <cell r="A137" t="str">
            <v>STOP</v>
          </cell>
        </row>
        <row r="138">
          <cell r="A138" t="str">
            <v>STOP</v>
          </cell>
        </row>
        <row r="139">
          <cell r="A139" t="str">
            <v>STOP</v>
          </cell>
        </row>
        <row r="140">
          <cell r="A140" t="str">
            <v>STOP</v>
          </cell>
        </row>
        <row r="141">
          <cell r="A141" t="str">
            <v>STOP</v>
          </cell>
        </row>
        <row r="142">
          <cell r="A142" t="str">
            <v>STOP</v>
          </cell>
        </row>
        <row r="143">
          <cell r="A143" t="str">
            <v>STOP</v>
          </cell>
        </row>
        <row r="144">
          <cell r="A144" t="str">
            <v>STOP</v>
          </cell>
        </row>
        <row r="145">
          <cell r="A145" t="str">
            <v>STOP</v>
          </cell>
        </row>
        <row r="146">
          <cell r="A146" t="str">
            <v>STOP</v>
          </cell>
        </row>
        <row r="147">
          <cell r="A147" t="str">
            <v>STOP</v>
          </cell>
        </row>
        <row r="148">
          <cell r="A148" t="str">
            <v>STOP</v>
          </cell>
        </row>
        <row r="149">
          <cell r="A149" t="str">
            <v>STOP</v>
          </cell>
        </row>
        <row r="150">
          <cell r="A150" t="str">
            <v>STOP</v>
          </cell>
        </row>
        <row r="151">
          <cell r="A151" t="str">
            <v>STOP</v>
          </cell>
        </row>
        <row r="152">
          <cell r="A152" t="str">
            <v>STOP</v>
          </cell>
        </row>
        <row r="153">
          <cell r="A153" t="str">
            <v>STOP</v>
          </cell>
        </row>
        <row r="154">
          <cell r="A154" t="str">
            <v>STOP</v>
          </cell>
        </row>
      </sheetData>
      <sheetData sheetId="9"/>
      <sheetData sheetId="10">
        <row r="1">
          <cell r="A1" t="str">
            <v>Emis le</v>
          </cell>
          <cell r="B1">
            <v>44004</v>
          </cell>
          <cell r="C1" t="str">
            <v>CAD</v>
          </cell>
          <cell r="AU1" t="str">
            <v>CAI</v>
          </cell>
        </row>
        <row r="2">
          <cell r="A2" t="str">
            <v>CAI</v>
          </cell>
          <cell r="B2" t="str">
            <v>DESIGNATION</v>
          </cell>
          <cell r="C2" t="str">
            <v>CCID demandé</v>
          </cell>
          <cell r="D2" t="str">
            <v>Libellé CCID demandé  de la zone destinataire concernée ( RPC/ Marché )</v>
          </cell>
          <cell r="E2" t="str">
            <v>Actif</v>
          </cell>
          <cell r="F2" t="str">
            <v xml:space="preserve">CCID servi 
 ( Previsions  , Stock, déploiement) </v>
          </cell>
          <cell r="G2" t="str">
            <v>Catég. usage</v>
          </cell>
          <cell r="H2" t="str">
            <v>Type de CAI</v>
          </cell>
          <cell r="I2" t="str">
            <v>Cat LPR</v>
          </cell>
          <cell r="J2" t="str">
            <v>Code Marque</v>
          </cell>
          <cell r="K2" t="str">
            <v>Libellé Marque</v>
          </cell>
          <cell r="L2" t="str">
            <v>Code intitulé</v>
          </cell>
          <cell r="M2" t="str">
            <v>Libellé intitulé</v>
          </cell>
          <cell r="N2" t="str">
            <v>DimBox</v>
          </cell>
          <cell r="O2" t="str">
            <v>Boudin</v>
          </cell>
          <cell r="P2" t="str">
            <v>RHS</v>
          </cell>
          <cell r="Q2" t="str">
            <v>SEAT</v>
          </cell>
          <cell r="R2" t="str">
            <v>Struct</v>
          </cell>
          <cell r="S2" t="str">
            <v>Charge simple indice 1</v>
          </cell>
          <cell r="T2" t="str">
            <v>Charge jumelé indice 1</v>
          </cell>
          <cell r="U2" t="str">
            <v>Code vitesse 1</v>
          </cell>
          <cell r="V2" t="str">
            <v>Charge simple ind. 2</v>
          </cell>
          <cell r="W2" t="str">
            <v>Charge jumelé ind. 2</v>
          </cell>
          <cell r="X2" t="str">
            <v>Code vitesse 2</v>
          </cell>
          <cell r="Y2" t="str">
            <v>Load range</v>
          </cell>
          <cell r="Z2" t="str">
            <v>PR</v>
          </cell>
          <cell r="AA2" t="str">
            <v>Masse (g)</v>
          </cell>
          <cell r="AB2" t="str">
            <v>Section Libre (mm)</v>
          </cell>
          <cell r="AC2" t="str">
            <v>Diametre Libre (mm)</v>
          </cell>
          <cell r="AD2" t="str">
            <v>ETCH</v>
          </cell>
          <cell r="AE2" t="str">
            <v>Type SEAT</v>
          </cell>
          <cell r="AF2" t="str">
            <v>Dim.</v>
          </cell>
          <cell r="AG2" t="str">
            <v>Usage / Saison</v>
          </cell>
          <cell r="AH2" t="str">
            <v>Position</v>
          </cell>
          <cell r="AI2" t="str">
            <v>Procédé Rechap.</v>
          </cell>
          <cell r="AJ2" t="str">
            <v>Profond. moyenne sculpture (mm)</v>
          </cell>
          <cell r="AK2" t="str">
            <v>Profond. moyenne recreusage (mm)</v>
          </cell>
          <cell r="AL2" t="str">
            <v>Famille LPR Courante</v>
          </cell>
          <cell r="AM2" t="str">
            <v>Sous-Famille LPR</v>
          </cell>
          <cell r="AN2" t="str">
            <v>SA</v>
          </cell>
          <cell r="AO2" t="str">
            <v>IP</v>
          </cell>
          <cell r="AP2" t="str">
            <v>UOT</v>
          </cell>
          <cell r="AQ2" t="str">
            <v>RPC</v>
          </cell>
          <cell r="AR2" t="str">
            <v>MRC</v>
          </cell>
          <cell r="AS2" t="str">
            <v>Propr. MRKT</v>
          </cell>
          <cell r="AT2" t="str">
            <v>Propr. Techn</v>
          </cell>
          <cell r="AU2" t="str">
            <v>LIVM</v>
          </cell>
          <cell r="AV2" t="str">
            <v>DISC</v>
          </cell>
          <cell r="AW2" t="str">
            <v>SUPP</v>
          </cell>
        </row>
        <row r="3">
          <cell r="A3" t="str">
            <v>CAI_C</v>
          </cell>
          <cell r="B3" t="str">
            <v>COM_DES_LNG</v>
          </cell>
          <cell r="C3" t="str">
            <v>CCID_C</v>
          </cell>
          <cell r="D3" t="str">
            <v>CCID_LIB</v>
          </cell>
          <cell r="E3" t="str">
            <v>CCID_ACT_IDR</v>
          </cell>
          <cell r="F3" t="str">
            <v>CCID_SERV_C</v>
          </cell>
          <cell r="G3" t="str">
            <v>USG_CAT_C</v>
          </cell>
          <cell r="H3" t="str">
            <v>CAI_TYP_C</v>
          </cell>
          <cell r="I3" t="str">
            <v>CAT_LPR</v>
          </cell>
          <cell r="J3" t="str">
            <v>MRQ_C</v>
          </cell>
          <cell r="K3" t="str">
            <v>MRQ_LIB</v>
          </cell>
          <cell r="L3" t="str">
            <v>INT_C</v>
          </cell>
          <cell r="M3" t="str">
            <v>INT_COM_LIB</v>
          </cell>
          <cell r="N3" t="str">
            <v>DIML_BTE</v>
          </cell>
          <cell r="O3" t="str">
            <v>BOUD_VAL</v>
          </cell>
          <cell r="P3" t="str">
            <v>RHS_C</v>
          </cell>
          <cell r="Q3" t="str">
            <v>SEAT_DIA_VAL</v>
          </cell>
          <cell r="R3" t="str">
            <v>STRU_C</v>
          </cell>
          <cell r="S3" t="str">
            <v>CH_SIMP_I_1</v>
          </cell>
          <cell r="T3" t="str">
            <v>CH_JMLE_I_1</v>
          </cell>
          <cell r="U3" t="str">
            <v>VIT_C_1</v>
          </cell>
          <cell r="V3" t="str">
            <v>CH_SIMP_I_2</v>
          </cell>
          <cell r="W3" t="str">
            <v>CH_JMLE_I_2</v>
          </cell>
          <cell r="X3" t="str">
            <v>VIT_C_2</v>
          </cell>
          <cell r="Y3" t="str">
            <v>LR_C</v>
          </cell>
          <cell r="Z3" t="str">
            <v>PLYR_C</v>
          </cell>
          <cell r="AA3" t="str">
            <v>MAS_VAL</v>
          </cell>
          <cell r="AB3" t="str">
            <v>LAR_EXTR</v>
          </cell>
          <cell r="AC3" t="str">
            <v>DIA_EXTR</v>
          </cell>
          <cell r="AD3" t="str">
            <v>ETCH_C</v>
          </cell>
          <cell r="AE3" t="str">
            <v>SEAT_TYPE</v>
          </cell>
          <cell r="AF3" t="str">
            <v>DIM</v>
          </cell>
          <cell r="AG3" t="str">
            <v>USAGE</v>
          </cell>
          <cell r="AH3" t="str">
            <v>POSITION</v>
          </cell>
          <cell r="AI3" t="str">
            <v>PRCD_C</v>
          </cell>
          <cell r="AJ3" t="str">
            <v>SCU_PRF_MOYN_VAL</v>
          </cell>
          <cell r="AK3" t="str">
            <v>RCR_PRF_MOYN_VAL</v>
          </cell>
          <cell r="AL3" t="str">
            <v>PRD_LG_FAM_C</v>
          </cell>
          <cell r="AM3" t="str">
            <v>LPR_SFAM_C</v>
          </cell>
          <cell r="AN3" t="str">
            <v>SADM_C</v>
          </cell>
          <cell r="AO3" t="str">
            <v>PREV_C</v>
          </cell>
          <cell r="AP3" t="str">
            <v>UOT_C</v>
          </cell>
          <cell r="AQ3" t="str">
            <v>RPC_C</v>
          </cell>
          <cell r="AR3" t="str">
            <v>MRC_C</v>
          </cell>
          <cell r="AS3" t="str">
            <v>MRKT_PTE_C</v>
          </cell>
          <cell r="AT3" t="str">
            <v>TEC_PTE_C</v>
          </cell>
          <cell r="AU3" t="str">
            <v>PREV_DEB_DT</v>
          </cell>
          <cell r="AV3" t="str">
            <v>PREV_FIN_DT</v>
          </cell>
          <cell r="AW3" t="str">
            <v>COM_FIN_DT</v>
          </cell>
        </row>
        <row r="4">
          <cell r="A4">
            <v>25215</v>
          </cell>
          <cell r="B4" t="str">
            <v>275/70 R 22.5 XTY2 TL 148/145J MI</v>
          </cell>
          <cell r="C4" t="str">
            <v>101</v>
          </cell>
          <cell r="D4" t="str">
            <v>EUR STD</v>
          </cell>
          <cell r="E4" t="str">
            <v>O</v>
          </cell>
          <cell r="F4" t="str">
            <v>101</v>
          </cell>
          <cell r="G4" t="str">
            <v>PL</v>
          </cell>
          <cell r="H4" t="str">
            <v>C</v>
          </cell>
          <cell r="I4" t="str">
            <v>P</v>
          </cell>
          <cell r="J4" t="str">
            <v>002</v>
          </cell>
          <cell r="K4" t="str">
            <v>MICHELIN</v>
          </cell>
          <cell r="L4" t="str">
            <v>AAT</v>
          </cell>
          <cell r="M4" t="str">
            <v>XTY2</v>
          </cell>
          <cell r="N4" t="str">
            <v>275/70R22.5</v>
          </cell>
          <cell r="O4">
            <v>275</v>
          </cell>
          <cell r="P4" t="str">
            <v>70</v>
          </cell>
          <cell r="Q4">
            <v>22.5</v>
          </cell>
          <cell r="R4" t="str">
            <v>R</v>
          </cell>
          <cell r="S4">
            <v>148</v>
          </cell>
          <cell r="T4">
            <v>145</v>
          </cell>
          <cell r="U4" t="str">
            <v>J</v>
          </cell>
          <cell r="V4">
            <v>0</v>
          </cell>
          <cell r="W4">
            <v>0</v>
          </cell>
          <cell r="X4" t="str">
            <v/>
          </cell>
          <cell r="Y4" t="str">
            <v>J</v>
          </cell>
          <cell r="Z4" t="str">
            <v>18</v>
          </cell>
          <cell r="AA4">
            <v>52632</v>
          </cell>
          <cell r="AD4" t="str">
            <v>TL</v>
          </cell>
          <cell r="AE4" t="str">
            <v>C</v>
          </cell>
          <cell r="AF4" t="str">
            <v>G</v>
          </cell>
          <cell r="AG4" t="str">
            <v>Y</v>
          </cell>
          <cell r="AH4" t="str">
            <v>T</v>
          </cell>
          <cell r="AI4" t="str">
            <v/>
          </cell>
          <cell r="AJ4">
            <v>17</v>
          </cell>
          <cell r="AK4">
            <v>4</v>
          </cell>
          <cell r="AL4" t="str">
            <v>PRCGYT</v>
          </cell>
          <cell r="AM4" t="str">
            <v>PM3</v>
          </cell>
          <cell r="AN4" t="str">
            <v>+</v>
          </cell>
          <cell r="AO4" t="str">
            <v>P</v>
          </cell>
          <cell r="AP4" t="str">
            <v>PLEU</v>
          </cell>
          <cell r="AQ4" t="str">
            <v>EUR3</v>
          </cell>
          <cell r="AR4" t="str">
            <v>20</v>
          </cell>
          <cell r="AS4" t="str">
            <v>PNE1</v>
          </cell>
          <cell r="AT4" t="str">
            <v>PNE1</v>
          </cell>
          <cell r="AU4">
            <v>39336</v>
          </cell>
        </row>
        <row r="5">
          <cell r="A5">
            <v>32054</v>
          </cell>
          <cell r="B5" t="str">
            <v>295/80R22.5 X MULTIWAY 3D XDE TL 152/148L MI</v>
          </cell>
          <cell r="C5" t="str">
            <v>101</v>
          </cell>
          <cell r="D5" t="str">
            <v>EUR STD</v>
          </cell>
          <cell r="E5" t="str">
            <v>O</v>
          </cell>
          <cell r="F5" t="str">
            <v>101</v>
          </cell>
          <cell r="G5" t="str">
            <v>PL</v>
          </cell>
          <cell r="H5" t="str">
            <v>C</v>
          </cell>
          <cell r="I5" t="str">
            <v>P</v>
          </cell>
          <cell r="J5" t="str">
            <v>002</v>
          </cell>
          <cell r="K5" t="str">
            <v>MICHELIN</v>
          </cell>
          <cell r="L5" t="str">
            <v>0D3</v>
          </cell>
          <cell r="M5" t="str">
            <v>X MULTIWAY 3D XDE</v>
          </cell>
          <cell r="N5" t="str">
            <v>295/80R22.5</v>
          </cell>
          <cell r="O5">
            <v>295</v>
          </cell>
          <cell r="P5" t="str">
            <v>80</v>
          </cell>
          <cell r="Q5">
            <v>22.5</v>
          </cell>
          <cell r="R5" t="str">
            <v>R</v>
          </cell>
          <cell r="S5">
            <v>152</v>
          </cell>
          <cell r="T5">
            <v>148</v>
          </cell>
          <cell r="U5" t="str">
            <v>L</v>
          </cell>
          <cell r="V5">
            <v>0</v>
          </cell>
          <cell r="W5">
            <v>0</v>
          </cell>
          <cell r="X5" t="str">
            <v/>
          </cell>
          <cell r="Y5" t="str">
            <v>H</v>
          </cell>
          <cell r="Z5" t="str">
            <v/>
          </cell>
          <cell r="AA5">
            <v>65383</v>
          </cell>
          <cell r="AD5" t="str">
            <v>TL</v>
          </cell>
          <cell r="AE5" t="str">
            <v>C</v>
          </cell>
          <cell r="AF5" t="str">
            <v>G</v>
          </cell>
          <cell r="AG5" t="str">
            <v>E</v>
          </cell>
          <cell r="AH5" t="str">
            <v>D</v>
          </cell>
          <cell r="AI5" t="str">
            <v/>
          </cell>
          <cell r="AJ5">
            <v>19</v>
          </cell>
          <cell r="AK5">
            <v>3</v>
          </cell>
          <cell r="AL5" t="str">
            <v>PRCGED</v>
          </cell>
          <cell r="AM5" t="str">
            <v>PP1</v>
          </cell>
          <cell r="AN5" t="str">
            <v>+</v>
          </cell>
          <cell r="AO5" t="str">
            <v>P</v>
          </cell>
          <cell r="AP5" t="str">
            <v>PLEU</v>
          </cell>
          <cell r="AQ5" t="str">
            <v>EUR1</v>
          </cell>
          <cell r="AR5" t="str">
            <v>20</v>
          </cell>
          <cell r="AS5" t="str">
            <v>PNE1</v>
          </cell>
          <cell r="AT5" t="str">
            <v>PNE1</v>
          </cell>
          <cell r="AU5">
            <v>41275</v>
          </cell>
          <cell r="AV5">
            <v>46143</v>
          </cell>
        </row>
        <row r="6">
          <cell r="A6">
            <v>56738</v>
          </cell>
          <cell r="B6" t="str">
            <v>235/75R17.5 ROUTE CONTROL S TL 132/130M VG GO</v>
          </cell>
          <cell r="C6" t="str">
            <v>105</v>
          </cell>
          <cell r="D6" t="str">
            <v>EUR STD</v>
          </cell>
          <cell r="E6" t="str">
            <v>O</v>
          </cell>
          <cell r="F6" t="str">
            <v>105</v>
          </cell>
          <cell r="G6" t="str">
            <v>PL</v>
          </cell>
          <cell r="H6" t="str">
            <v>C</v>
          </cell>
          <cell r="I6" t="str">
            <v>P</v>
          </cell>
          <cell r="J6" t="str">
            <v>007</v>
          </cell>
          <cell r="K6" t="str">
            <v>BFGOODRICH</v>
          </cell>
          <cell r="L6" t="str">
            <v>1KI</v>
          </cell>
          <cell r="M6" t="str">
            <v>ROUTE CONTROL S</v>
          </cell>
          <cell r="N6" t="str">
            <v>235/75R17.5</v>
          </cell>
          <cell r="O6">
            <v>235</v>
          </cell>
          <cell r="P6" t="str">
            <v>75</v>
          </cell>
          <cell r="Q6">
            <v>17.5</v>
          </cell>
          <cell r="R6" t="str">
            <v>R</v>
          </cell>
          <cell r="S6">
            <v>132</v>
          </cell>
          <cell r="T6">
            <v>130</v>
          </cell>
          <cell r="U6" t="str">
            <v>M</v>
          </cell>
          <cell r="V6">
            <v>0</v>
          </cell>
          <cell r="W6">
            <v>0</v>
          </cell>
          <cell r="X6" t="str">
            <v/>
          </cell>
          <cell r="Y6" t="str">
            <v/>
          </cell>
          <cell r="Z6" t="str">
            <v/>
          </cell>
          <cell r="AA6">
            <v>27278</v>
          </cell>
          <cell r="AD6" t="str">
            <v>TL</v>
          </cell>
          <cell r="AE6" t="str">
            <v>C</v>
          </cell>
          <cell r="AF6" t="str">
            <v>P</v>
          </cell>
          <cell r="AG6" t="str">
            <v>E</v>
          </cell>
          <cell r="AH6" t="str">
            <v>Z</v>
          </cell>
          <cell r="AI6" t="str">
            <v/>
          </cell>
          <cell r="AJ6">
            <v>10.5</v>
          </cell>
          <cell r="AK6">
            <v>3</v>
          </cell>
          <cell r="AL6" t="str">
            <v>PRCPEZ</v>
          </cell>
          <cell r="AM6" t="str">
            <v>PU1</v>
          </cell>
          <cell r="AN6" t="str">
            <v>+</v>
          </cell>
          <cell r="AO6" t="str">
            <v>P</v>
          </cell>
          <cell r="AP6" t="str">
            <v>PLEU</v>
          </cell>
          <cell r="AQ6" t="str">
            <v>EUR4</v>
          </cell>
          <cell r="AR6" t="str">
            <v>20</v>
          </cell>
          <cell r="AS6" t="str">
            <v>PAM1</v>
          </cell>
          <cell r="AT6" t="str">
            <v>PNE1</v>
          </cell>
          <cell r="AU6">
            <v>43070</v>
          </cell>
          <cell r="AV6">
            <v>45688</v>
          </cell>
        </row>
        <row r="7">
          <cell r="A7">
            <v>59976</v>
          </cell>
          <cell r="B7" t="str">
            <v>315/70R22.5 XDW ICE GRIP TL 154/150L MI</v>
          </cell>
          <cell r="C7" t="str">
            <v>101</v>
          </cell>
          <cell r="D7" t="str">
            <v>EUR STD</v>
          </cell>
          <cell r="E7" t="str">
            <v>O</v>
          </cell>
          <cell r="F7" t="str">
            <v>101</v>
          </cell>
          <cell r="G7" t="str">
            <v>PL</v>
          </cell>
          <cell r="H7" t="str">
            <v>C</v>
          </cell>
          <cell r="I7" t="str">
            <v>P</v>
          </cell>
          <cell r="J7" t="str">
            <v>002</v>
          </cell>
          <cell r="K7" t="str">
            <v>MICHELIN</v>
          </cell>
          <cell r="L7" t="str">
            <v>257</v>
          </cell>
          <cell r="M7" t="str">
            <v>XDW ICE GRIP</v>
          </cell>
          <cell r="N7" t="str">
            <v>315/70R22.5</v>
          </cell>
          <cell r="O7">
            <v>315</v>
          </cell>
          <cell r="P7" t="str">
            <v>70</v>
          </cell>
          <cell r="Q7">
            <v>22.5</v>
          </cell>
          <cell r="R7" t="str">
            <v>R</v>
          </cell>
          <cell r="S7">
            <v>154</v>
          </cell>
          <cell r="T7">
            <v>150</v>
          </cell>
          <cell r="U7" t="str">
            <v>L</v>
          </cell>
          <cell r="V7">
            <v>0</v>
          </cell>
          <cell r="W7">
            <v>0</v>
          </cell>
          <cell r="X7" t="str">
            <v/>
          </cell>
          <cell r="Y7" t="str">
            <v/>
          </cell>
          <cell r="Z7" t="str">
            <v/>
          </cell>
          <cell r="AA7">
            <v>59073</v>
          </cell>
          <cell r="AD7" t="str">
            <v>TL</v>
          </cell>
          <cell r="AE7" t="str">
            <v>C</v>
          </cell>
          <cell r="AF7" t="str">
            <v>G</v>
          </cell>
          <cell r="AG7" t="str">
            <v>W</v>
          </cell>
          <cell r="AH7" t="str">
            <v>D</v>
          </cell>
          <cell r="AI7" t="str">
            <v/>
          </cell>
          <cell r="AJ7">
            <v>16.3</v>
          </cell>
          <cell r="AK7">
            <v>3</v>
          </cell>
          <cell r="AL7" t="str">
            <v>PRCGWD</v>
          </cell>
          <cell r="AM7" t="str">
            <v>PP1</v>
          </cell>
          <cell r="AN7" t="str">
            <v>+</v>
          </cell>
          <cell r="AO7" t="str">
            <v>P</v>
          </cell>
          <cell r="AP7" t="str">
            <v>PLEU</v>
          </cell>
          <cell r="AQ7" t="str">
            <v>EUR3</v>
          </cell>
          <cell r="AR7" t="str">
            <v>20</v>
          </cell>
          <cell r="AS7" t="str">
            <v>PAI1</v>
          </cell>
          <cell r="AT7" t="str">
            <v>PAI1</v>
          </cell>
          <cell r="AU7">
            <v>39345</v>
          </cell>
        </row>
        <row r="8">
          <cell r="A8">
            <v>78266</v>
          </cell>
          <cell r="B8" t="str">
            <v>11R22.5 X MULTI Z 2 TL 148/145L VM MI</v>
          </cell>
          <cell r="C8" t="str">
            <v>107</v>
          </cell>
          <cell r="D8" t="str">
            <v>EUR STD - IMPORT ASIE</v>
          </cell>
          <cell r="E8" t="str">
            <v>O</v>
          </cell>
          <cell r="F8" t="str">
            <v>107</v>
          </cell>
          <cell r="G8" t="str">
            <v>PL</v>
          </cell>
          <cell r="H8" t="str">
            <v>C</v>
          </cell>
          <cell r="I8" t="str">
            <v>P</v>
          </cell>
          <cell r="J8" t="str">
            <v>002</v>
          </cell>
          <cell r="K8" t="str">
            <v>MICHELIN</v>
          </cell>
          <cell r="L8" t="str">
            <v>AUM</v>
          </cell>
          <cell r="M8" t="str">
            <v>X MULTI Z 2</v>
          </cell>
          <cell r="N8" t="str">
            <v>11R22.5</v>
          </cell>
          <cell r="O8">
            <v>11</v>
          </cell>
          <cell r="P8" t="str">
            <v>90</v>
          </cell>
          <cell r="Q8">
            <v>22.5</v>
          </cell>
          <cell r="R8" t="str">
            <v>R</v>
          </cell>
          <cell r="S8">
            <v>148</v>
          </cell>
          <cell r="T8">
            <v>145</v>
          </cell>
          <cell r="U8" t="str">
            <v>L</v>
          </cell>
          <cell r="V8">
            <v>0</v>
          </cell>
          <cell r="W8">
            <v>0</v>
          </cell>
          <cell r="X8" t="str">
            <v/>
          </cell>
          <cell r="Y8" t="str">
            <v/>
          </cell>
          <cell r="Z8" t="str">
            <v>16</v>
          </cell>
          <cell r="AA8">
            <v>57421</v>
          </cell>
          <cell r="AD8" t="str">
            <v>TL</v>
          </cell>
          <cell r="AE8" t="str">
            <v>C</v>
          </cell>
          <cell r="AF8" t="str">
            <v>G</v>
          </cell>
          <cell r="AG8" t="str">
            <v>E</v>
          </cell>
          <cell r="AH8" t="str">
            <v>Z</v>
          </cell>
          <cell r="AI8" t="str">
            <v/>
          </cell>
          <cell r="AJ8">
            <v>14.5</v>
          </cell>
          <cell r="AK8">
            <v>3</v>
          </cell>
          <cell r="AL8" t="str">
            <v>PRCGEZ</v>
          </cell>
          <cell r="AM8" t="str">
            <v>PP1</v>
          </cell>
          <cell r="AN8" t="str">
            <v>+</v>
          </cell>
          <cell r="AO8" t="str">
            <v>P</v>
          </cell>
          <cell r="AP8" t="str">
            <v>PLEU</v>
          </cell>
          <cell r="AQ8" t="str">
            <v>EUR4</v>
          </cell>
          <cell r="AR8" t="str">
            <v>20</v>
          </cell>
          <cell r="AS8" t="str">
            <v>PAI1</v>
          </cell>
          <cell r="AT8" t="str">
            <v>PAM1</v>
          </cell>
          <cell r="AU8">
            <v>44256</v>
          </cell>
        </row>
        <row r="9">
          <cell r="A9">
            <v>110234</v>
          </cell>
          <cell r="B9" t="str">
            <v>6.00 R 9 XTA 109/108F MI</v>
          </cell>
          <cell r="C9" t="str">
            <v>101</v>
          </cell>
          <cell r="D9" t="str">
            <v>EUR STD</v>
          </cell>
          <cell r="E9" t="str">
            <v>O</v>
          </cell>
          <cell r="F9" t="str">
            <v>101</v>
          </cell>
          <cell r="G9" t="str">
            <v>PL</v>
          </cell>
          <cell r="H9" t="str">
            <v>C</v>
          </cell>
          <cell r="I9" t="str">
            <v>P</v>
          </cell>
          <cell r="J9" t="str">
            <v>002</v>
          </cell>
          <cell r="K9" t="str">
            <v>MICHELIN</v>
          </cell>
          <cell r="L9" t="str">
            <v>F25</v>
          </cell>
          <cell r="M9" t="str">
            <v>XTA</v>
          </cell>
          <cell r="N9" t="str">
            <v>6.00R9</v>
          </cell>
          <cell r="O9">
            <v>6</v>
          </cell>
          <cell r="P9" t="str">
            <v>100</v>
          </cell>
          <cell r="Q9">
            <v>9</v>
          </cell>
          <cell r="R9" t="str">
            <v>R</v>
          </cell>
          <cell r="S9">
            <v>109</v>
          </cell>
          <cell r="T9">
            <v>108</v>
          </cell>
          <cell r="U9" t="str">
            <v>F</v>
          </cell>
          <cell r="V9">
            <v>0</v>
          </cell>
          <cell r="W9">
            <v>0</v>
          </cell>
          <cell r="X9" t="str">
            <v/>
          </cell>
          <cell r="Y9" t="str">
            <v>E</v>
          </cell>
          <cell r="Z9" t="str">
            <v>10</v>
          </cell>
          <cell r="AA9">
            <v>10958</v>
          </cell>
          <cell r="AD9" t="str">
            <v>TT</v>
          </cell>
          <cell r="AE9" t="str">
            <v>P</v>
          </cell>
          <cell r="AF9" t="str">
            <v>P</v>
          </cell>
          <cell r="AG9" t="str">
            <v>E</v>
          </cell>
          <cell r="AH9" t="str">
            <v>B</v>
          </cell>
          <cell r="AI9" t="str">
            <v/>
          </cell>
          <cell r="AJ9">
            <v>7.8</v>
          </cell>
          <cell r="AK9">
            <v>3</v>
          </cell>
          <cell r="AL9" t="str">
            <v>PRPPEB</v>
          </cell>
          <cell r="AM9" t="str">
            <v>PP1</v>
          </cell>
          <cell r="AN9" t="str">
            <v>+</v>
          </cell>
          <cell r="AO9" t="str">
            <v>P</v>
          </cell>
          <cell r="AP9" t="str">
            <v>PLEU</v>
          </cell>
          <cell r="AQ9" t="str">
            <v>EUR3</v>
          </cell>
          <cell r="AR9" t="str">
            <v>20</v>
          </cell>
          <cell r="AS9" t="str">
            <v>PNE1</v>
          </cell>
          <cell r="AT9" t="str">
            <v>PNE1</v>
          </cell>
          <cell r="AU9">
            <v>39514</v>
          </cell>
        </row>
        <row r="10">
          <cell r="A10">
            <v>110558</v>
          </cell>
          <cell r="B10" t="str">
            <v>315/80R22.5 XTA TL 154/150M MI</v>
          </cell>
          <cell r="C10" t="str">
            <v>101</v>
          </cell>
          <cell r="D10" t="str">
            <v>EUR STD</v>
          </cell>
          <cell r="E10" t="str">
            <v>O</v>
          </cell>
          <cell r="F10" t="str">
            <v>101</v>
          </cell>
          <cell r="G10" t="str">
            <v>PL</v>
          </cell>
          <cell r="H10" t="str">
            <v>C</v>
          </cell>
          <cell r="I10" t="str">
            <v>P</v>
          </cell>
          <cell r="J10" t="str">
            <v>002</v>
          </cell>
          <cell r="K10" t="str">
            <v>MICHELIN</v>
          </cell>
          <cell r="L10" t="str">
            <v>F25</v>
          </cell>
          <cell r="M10" t="str">
            <v>XTA</v>
          </cell>
          <cell r="N10" t="str">
            <v>315/80R22.5</v>
          </cell>
          <cell r="O10">
            <v>315</v>
          </cell>
          <cell r="P10" t="str">
            <v>80</v>
          </cell>
          <cell r="Q10">
            <v>22.5</v>
          </cell>
          <cell r="R10" t="str">
            <v>R</v>
          </cell>
          <cell r="S10">
            <v>154</v>
          </cell>
          <cell r="T10">
            <v>150</v>
          </cell>
          <cell r="U10" t="str">
            <v>M</v>
          </cell>
          <cell r="V10">
            <v>0</v>
          </cell>
          <cell r="W10">
            <v>0</v>
          </cell>
          <cell r="X10" t="str">
            <v/>
          </cell>
          <cell r="Y10" t="str">
            <v>J</v>
          </cell>
          <cell r="Z10" t="str">
            <v/>
          </cell>
          <cell r="AA10">
            <v>64467</v>
          </cell>
          <cell r="AD10" t="str">
            <v>TL</v>
          </cell>
          <cell r="AE10" t="str">
            <v>C</v>
          </cell>
          <cell r="AF10" t="str">
            <v>G</v>
          </cell>
          <cell r="AG10" t="str">
            <v>A</v>
          </cell>
          <cell r="AH10" t="str">
            <v>T</v>
          </cell>
          <cell r="AI10" t="str">
            <v/>
          </cell>
          <cell r="AJ10">
            <v>15.2</v>
          </cell>
          <cell r="AK10">
            <v>3</v>
          </cell>
          <cell r="AL10" t="str">
            <v>PRCGAT</v>
          </cell>
          <cell r="AM10" t="str">
            <v>PG1</v>
          </cell>
          <cell r="AN10" t="str">
            <v>+</v>
          </cell>
          <cell r="AO10" t="str">
            <v>P</v>
          </cell>
          <cell r="AP10" t="str">
            <v>PLEU</v>
          </cell>
          <cell r="AQ10" t="str">
            <v>EUR3</v>
          </cell>
          <cell r="AR10" t="str">
            <v>20</v>
          </cell>
          <cell r="AS10" t="str">
            <v>PNE1</v>
          </cell>
          <cell r="AT10" t="str">
            <v>PNE1</v>
          </cell>
          <cell r="AU10">
            <v>39346</v>
          </cell>
        </row>
        <row r="11">
          <cell r="A11">
            <v>110576</v>
          </cell>
          <cell r="B11" t="str">
            <v>275/70R22.5 XDW ICE GRIP TL 148/145L MI</v>
          </cell>
          <cell r="C11" t="str">
            <v>101</v>
          </cell>
          <cell r="D11" t="str">
            <v>EUR STD</v>
          </cell>
          <cell r="E11" t="str">
            <v>O</v>
          </cell>
          <cell r="F11" t="str">
            <v>101</v>
          </cell>
          <cell r="G11" t="str">
            <v>PL</v>
          </cell>
          <cell r="H11" t="str">
            <v>C</v>
          </cell>
          <cell r="I11" t="str">
            <v>P</v>
          </cell>
          <cell r="J11" t="str">
            <v>002</v>
          </cell>
          <cell r="K11" t="str">
            <v>MICHELIN</v>
          </cell>
          <cell r="L11" t="str">
            <v>257</v>
          </cell>
          <cell r="M11" t="str">
            <v>XDW ICE GRIP</v>
          </cell>
          <cell r="N11" t="str">
            <v>275/70R22.5</v>
          </cell>
          <cell r="O11">
            <v>275</v>
          </cell>
          <cell r="P11" t="str">
            <v>70</v>
          </cell>
          <cell r="Q11">
            <v>22.5</v>
          </cell>
          <cell r="R11" t="str">
            <v>R</v>
          </cell>
          <cell r="S11">
            <v>148</v>
          </cell>
          <cell r="T11">
            <v>145</v>
          </cell>
          <cell r="U11" t="str">
            <v>L</v>
          </cell>
          <cell r="V11">
            <v>0</v>
          </cell>
          <cell r="W11">
            <v>0</v>
          </cell>
          <cell r="X11" t="str">
            <v/>
          </cell>
          <cell r="Y11" t="str">
            <v/>
          </cell>
          <cell r="Z11" t="str">
            <v>00</v>
          </cell>
          <cell r="AA11">
            <v>55069</v>
          </cell>
          <cell r="AD11" t="str">
            <v>TL</v>
          </cell>
          <cell r="AE11" t="str">
            <v>C</v>
          </cell>
          <cell r="AF11" t="str">
            <v>G</v>
          </cell>
          <cell r="AG11" t="str">
            <v>W</v>
          </cell>
          <cell r="AH11" t="str">
            <v>D</v>
          </cell>
          <cell r="AI11" t="str">
            <v/>
          </cell>
          <cell r="AJ11">
            <v>19</v>
          </cell>
          <cell r="AK11">
            <v>3</v>
          </cell>
          <cell r="AL11" t="str">
            <v>PRCGWD</v>
          </cell>
          <cell r="AM11" t="str">
            <v>PP1</v>
          </cell>
          <cell r="AN11" t="str">
            <v>+</v>
          </cell>
          <cell r="AO11" t="str">
            <v>P</v>
          </cell>
          <cell r="AP11" t="str">
            <v>PLEU</v>
          </cell>
          <cell r="AQ11" t="str">
            <v>EUR3</v>
          </cell>
          <cell r="AR11" t="str">
            <v>20</v>
          </cell>
          <cell r="AS11" t="str">
            <v>PAI1</v>
          </cell>
          <cell r="AT11" t="str">
            <v>PAI1</v>
          </cell>
          <cell r="AU11">
            <v>39345</v>
          </cell>
        </row>
        <row r="12">
          <cell r="A12">
            <v>110939</v>
          </cell>
          <cell r="B12" t="str">
            <v>9.5R17.5 XTE2 TL 143/141J MI</v>
          </cell>
          <cell r="C12" t="str">
            <v>101</v>
          </cell>
          <cell r="D12" t="str">
            <v>EUR STD</v>
          </cell>
          <cell r="E12" t="str">
            <v>O</v>
          </cell>
          <cell r="F12" t="str">
            <v>101</v>
          </cell>
          <cell r="G12" t="str">
            <v>PL</v>
          </cell>
          <cell r="H12" t="str">
            <v>C</v>
          </cell>
          <cell r="I12" t="str">
            <v>P</v>
          </cell>
          <cell r="J12" t="str">
            <v>002</v>
          </cell>
          <cell r="K12" t="str">
            <v>MICHELIN</v>
          </cell>
          <cell r="L12" t="str">
            <v>61V</v>
          </cell>
          <cell r="M12" t="str">
            <v>XTE2</v>
          </cell>
          <cell r="N12" t="str">
            <v>9.5R17.5</v>
          </cell>
          <cell r="O12">
            <v>9.5</v>
          </cell>
          <cell r="P12" t="str">
            <v>90</v>
          </cell>
          <cell r="Q12">
            <v>17.5</v>
          </cell>
          <cell r="R12" t="str">
            <v>R</v>
          </cell>
          <cell r="S12">
            <v>143</v>
          </cell>
          <cell r="T12">
            <v>141</v>
          </cell>
          <cell r="U12" t="str">
            <v>J</v>
          </cell>
          <cell r="V12">
            <v>0</v>
          </cell>
          <cell r="W12">
            <v>0</v>
          </cell>
          <cell r="X12" t="str">
            <v/>
          </cell>
          <cell r="Y12" t="str">
            <v>J</v>
          </cell>
          <cell r="Z12" t="str">
            <v>00</v>
          </cell>
          <cell r="AA12">
            <v>32474</v>
          </cell>
          <cell r="AD12" t="str">
            <v>TL</v>
          </cell>
          <cell r="AE12" t="str">
            <v>C</v>
          </cell>
          <cell r="AF12" t="str">
            <v>P</v>
          </cell>
          <cell r="AG12" t="str">
            <v>E</v>
          </cell>
          <cell r="AH12" t="str">
            <v>B</v>
          </cell>
          <cell r="AI12" t="str">
            <v/>
          </cell>
          <cell r="AJ12">
            <v>13</v>
          </cell>
          <cell r="AK12">
            <v>3</v>
          </cell>
          <cell r="AL12" t="str">
            <v>PRCPEB</v>
          </cell>
          <cell r="AM12" t="str">
            <v>PP1</v>
          </cell>
          <cell r="AN12" t="str">
            <v>+</v>
          </cell>
          <cell r="AO12" t="str">
            <v>P</v>
          </cell>
          <cell r="AP12" t="str">
            <v>PLEU</v>
          </cell>
          <cell r="AQ12" t="str">
            <v>EUR1</v>
          </cell>
          <cell r="AR12" t="str">
            <v>20</v>
          </cell>
          <cell r="AS12" t="str">
            <v>PNE1</v>
          </cell>
          <cell r="AT12" t="str">
            <v>PNE1</v>
          </cell>
          <cell r="AU12">
            <v>39345</v>
          </cell>
        </row>
        <row r="13">
          <cell r="A13">
            <v>110973</v>
          </cell>
          <cell r="B13" t="str">
            <v>295/80R22.5 XZA2 ENERGY TL 152/148M MI</v>
          </cell>
          <cell r="C13" t="str">
            <v>101</v>
          </cell>
          <cell r="D13" t="str">
            <v>EUR STD</v>
          </cell>
          <cell r="E13" t="str">
            <v>O</v>
          </cell>
          <cell r="F13" t="str">
            <v>101</v>
          </cell>
          <cell r="G13" t="str">
            <v>PL</v>
          </cell>
          <cell r="H13" t="str">
            <v>C</v>
          </cell>
          <cell r="I13" t="str">
            <v>P</v>
          </cell>
          <cell r="J13" t="str">
            <v>002</v>
          </cell>
          <cell r="K13" t="str">
            <v>MICHELIN</v>
          </cell>
          <cell r="L13" t="str">
            <v>63D</v>
          </cell>
          <cell r="M13" t="str">
            <v>XZA2 ENERGY</v>
          </cell>
          <cell r="N13" t="str">
            <v>295/80R22.5</v>
          </cell>
          <cell r="O13">
            <v>295</v>
          </cell>
          <cell r="P13" t="str">
            <v>80</v>
          </cell>
          <cell r="Q13">
            <v>22.5</v>
          </cell>
          <cell r="R13" t="str">
            <v>R</v>
          </cell>
          <cell r="S13">
            <v>152</v>
          </cell>
          <cell r="T13">
            <v>148</v>
          </cell>
          <cell r="U13" t="str">
            <v>M</v>
          </cell>
          <cell r="V13">
            <v>0</v>
          </cell>
          <cell r="W13">
            <v>0</v>
          </cell>
          <cell r="X13" t="str">
            <v/>
          </cell>
          <cell r="Y13" t="str">
            <v>H</v>
          </cell>
          <cell r="Z13" t="str">
            <v>00</v>
          </cell>
          <cell r="AA13">
            <v>55175</v>
          </cell>
          <cell r="AD13" t="str">
            <v>TL</v>
          </cell>
          <cell r="AE13" t="str">
            <v>C</v>
          </cell>
          <cell r="AF13" t="str">
            <v>G</v>
          </cell>
          <cell r="AG13" t="str">
            <v>A</v>
          </cell>
          <cell r="AH13" t="str">
            <v>Z</v>
          </cell>
          <cell r="AI13" t="str">
            <v/>
          </cell>
          <cell r="AJ13">
            <v>12.5</v>
          </cell>
          <cell r="AK13">
            <v>4</v>
          </cell>
          <cell r="AL13" t="str">
            <v>PRCGAZ</v>
          </cell>
          <cell r="AM13" t="str">
            <v>PG1</v>
          </cell>
          <cell r="AN13" t="str">
            <v>+</v>
          </cell>
          <cell r="AO13" t="str">
            <v>P</v>
          </cell>
          <cell r="AP13" t="str">
            <v>PLEU</v>
          </cell>
          <cell r="AQ13" t="str">
            <v>EUR1</v>
          </cell>
          <cell r="AR13" t="str">
            <v>20</v>
          </cell>
          <cell r="AS13" t="str">
            <v>PNE1</v>
          </cell>
          <cell r="AT13" t="str">
            <v>PNE1</v>
          </cell>
          <cell r="AU13">
            <v>39345</v>
          </cell>
          <cell r="AV13">
            <v>45658</v>
          </cell>
        </row>
        <row r="14">
          <cell r="A14">
            <v>110985</v>
          </cell>
          <cell r="B14" t="str">
            <v>455/45R22.5 X ONE XDU TL 166J MI</v>
          </cell>
          <cell r="C14" t="str">
            <v>101</v>
          </cell>
          <cell r="D14" t="str">
            <v>EU STD 1</v>
          </cell>
          <cell r="E14" t="str">
            <v>O</v>
          </cell>
          <cell r="F14" t="str">
            <v>101</v>
          </cell>
          <cell r="G14" t="str">
            <v>PL</v>
          </cell>
          <cell r="H14" t="str">
            <v>C</v>
          </cell>
          <cell r="I14" t="str">
            <v>P</v>
          </cell>
          <cell r="J14" t="str">
            <v>002</v>
          </cell>
          <cell r="K14" t="str">
            <v>MICHELIN</v>
          </cell>
          <cell r="L14" t="str">
            <v>6AB</v>
          </cell>
          <cell r="M14" t="str">
            <v>X ONE XDU</v>
          </cell>
          <cell r="N14" t="str">
            <v>455/45R22.5</v>
          </cell>
          <cell r="O14">
            <v>455</v>
          </cell>
          <cell r="P14" t="str">
            <v>45</v>
          </cell>
          <cell r="Q14">
            <v>22.5</v>
          </cell>
          <cell r="R14" t="str">
            <v>R</v>
          </cell>
          <cell r="S14">
            <v>166</v>
          </cell>
          <cell r="T14">
            <v>0</v>
          </cell>
          <cell r="U14" t="str">
            <v>J</v>
          </cell>
          <cell r="V14">
            <v>0</v>
          </cell>
          <cell r="W14">
            <v>0</v>
          </cell>
          <cell r="X14" t="str">
            <v/>
          </cell>
          <cell r="Y14" t="str">
            <v>M</v>
          </cell>
          <cell r="Z14" t="str">
            <v>00</v>
          </cell>
          <cell r="AA14">
            <v>90209</v>
          </cell>
          <cell r="AD14" t="str">
            <v>TL</v>
          </cell>
          <cell r="AE14" t="str">
            <v>C</v>
          </cell>
          <cell r="AF14" t="str">
            <v>S</v>
          </cell>
          <cell r="AG14" t="str">
            <v>U</v>
          </cell>
          <cell r="AH14" t="str">
            <v>D</v>
          </cell>
          <cell r="AI14" t="str">
            <v/>
          </cell>
          <cell r="AJ14">
            <v>16</v>
          </cell>
          <cell r="AK14">
            <v>3</v>
          </cell>
          <cell r="AL14" t="str">
            <v>PRCSUD</v>
          </cell>
          <cell r="AM14" t="str">
            <v>PUB</v>
          </cell>
          <cell r="AN14" t="str">
            <v>+</v>
          </cell>
          <cell r="AO14" t="str">
            <v>P</v>
          </cell>
          <cell r="AP14" t="str">
            <v>PLEU</v>
          </cell>
          <cell r="AQ14" t="str">
            <v>EUR3</v>
          </cell>
          <cell r="AR14" t="str">
            <v>20</v>
          </cell>
          <cell r="AS14" t="str">
            <v>PAI1</v>
          </cell>
          <cell r="AT14" t="str">
            <v>PNE1</v>
          </cell>
          <cell r="AU14">
            <v>39345</v>
          </cell>
          <cell r="AV14">
            <v>46174</v>
          </cell>
        </row>
        <row r="15">
          <cell r="A15">
            <v>111548</v>
          </cell>
          <cell r="B15" t="str">
            <v>315/80 R 22.5 XDW ICE GRIP TL 156/150L MI</v>
          </cell>
          <cell r="C15" t="str">
            <v>101</v>
          </cell>
          <cell r="D15" t="str">
            <v>EUR STD</v>
          </cell>
          <cell r="E15" t="str">
            <v>O</v>
          </cell>
          <cell r="F15" t="str">
            <v>101</v>
          </cell>
          <cell r="G15" t="str">
            <v>PL</v>
          </cell>
          <cell r="H15" t="str">
            <v>C</v>
          </cell>
          <cell r="I15" t="str">
            <v>P</v>
          </cell>
          <cell r="J15" t="str">
            <v>002</v>
          </cell>
          <cell r="K15" t="str">
            <v>MICHELIN</v>
          </cell>
          <cell r="L15" t="str">
            <v>257</v>
          </cell>
          <cell r="M15" t="str">
            <v>XDW ICE GRIP</v>
          </cell>
          <cell r="N15" t="str">
            <v>315/80R22.5</v>
          </cell>
          <cell r="O15">
            <v>315</v>
          </cell>
          <cell r="P15" t="str">
            <v>80</v>
          </cell>
          <cell r="Q15">
            <v>22.5</v>
          </cell>
          <cell r="R15" t="str">
            <v>R</v>
          </cell>
          <cell r="S15">
            <v>156</v>
          </cell>
          <cell r="T15">
            <v>150</v>
          </cell>
          <cell r="U15" t="str">
            <v>L</v>
          </cell>
          <cell r="V15">
            <v>0</v>
          </cell>
          <cell r="W15">
            <v>0</v>
          </cell>
          <cell r="X15" t="str">
            <v/>
          </cell>
          <cell r="Y15" t="str">
            <v>J</v>
          </cell>
          <cell r="Z15" t="str">
            <v>_x0000__x0000_</v>
          </cell>
          <cell r="AA15">
            <v>71612</v>
          </cell>
          <cell r="AD15" t="str">
            <v>TL</v>
          </cell>
          <cell r="AE15" t="str">
            <v>C</v>
          </cell>
          <cell r="AF15" t="str">
            <v>G</v>
          </cell>
          <cell r="AG15" t="str">
            <v>W</v>
          </cell>
          <cell r="AH15" t="str">
            <v>D</v>
          </cell>
          <cell r="AI15" t="str">
            <v/>
          </cell>
          <cell r="AJ15">
            <v>20.2</v>
          </cell>
          <cell r="AK15">
            <v>4</v>
          </cell>
          <cell r="AL15" t="str">
            <v>PRCGWD</v>
          </cell>
          <cell r="AM15" t="str">
            <v>PP1</v>
          </cell>
          <cell r="AN15" t="str">
            <v>+</v>
          </cell>
          <cell r="AO15" t="str">
            <v>P</v>
          </cell>
          <cell r="AP15" t="str">
            <v>PLEU</v>
          </cell>
          <cell r="AQ15" t="str">
            <v>EUR3</v>
          </cell>
          <cell r="AR15" t="str">
            <v>20</v>
          </cell>
          <cell r="AS15" t="str">
            <v>PAI1</v>
          </cell>
          <cell r="AT15" t="str">
            <v>PNE1</v>
          </cell>
          <cell r="AU15">
            <v>39346</v>
          </cell>
        </row>
        <row r="16">
          <cell r="A16">
            <v>111557</v>
          </cell>
          <cell r="B16" t="str">
            <v>295/80R22.5 XDW ICE GRIP TL 152/149L MI</v>
          </cell>
          <cell r="C16" t="str">
            <v>101</v>
          </cell>
          <cell r="D16" t="str">
            <v>EUR STD</v>
          </cell>
          <cell r="E16" t="str">
            <v>O</v>
          </cell>
          <cell r="F16" t="str">
            <v>101</v>
          </cell>
          <cell r="G16" t="str">
            <v>PL</v>
          </cell>
          <cell r="H16" t="str">
            <v>C</v>
          </cell>
          <cell r="I16" t="str">
            <v>P</v>
          </cell>
          <cell r="J16" t="str">
            <v>002</v>
          </cell>
          <cell r="K16" t="str">
            <v>MICHELIN</v>
          </cell>
          <cell r="L16" t="str">
            <v>257</v>
          </cell>
          <cell r="M16" t="str">
            <v>XDW ICE GRIP</v>
          </cell>
          <cell r="N16" t="str">
            <v>295/80R22.5</v>
          </cell>
          <cell r="O16">
            <v>295</v>
          </cell>
          <cell r="P16" t="str">
            <v>80</v>
          </cell>
          <cell r="Q16">
            <v>22.5</v>
          </cell>
          <cell r="R16" t="str">
            <v>R</v>
          </cell>
          <cell r="S16">
            <v>152</v>
          </cell>
          <cell r="T16">
            <v>149</v>
          </cell>
          <cell r="U16" t="str">
            <v>L</v>
          </cell>
          <cell r="V16">
            <v>153</v>
          </cell>
          <cell r="W16">
            <v>150</v>
          </cell>
          <cell r="X16" t="str">
            <v>J</v>
          </cell>
          <cell r="Y16" t="str">
            <v>H</v>
          </cell>
          <cell r="Z16" t="str">
            <v/>
          </cell>
          <cell r="AA16">
            <v>67870</v>
          </cell>
          <cell r="AD16" t="str">
            <v>TL</v>
          </cell>
          <cell r="AE16" t="str">
            <v>C</v>
          </cell>
          <cell r="AF16" t="str">
            <v>G</v>
          </cell>
          <cell r="AG16" t="str">
            <v>W</v>
          </cell>
          <cell r="AH16" t="str">
            <v>D</v>
          </cell>
          <cell r="AI16" t="str">
            <v/>
          </cell>
          <cell r="AJ16">
            <v>19.7</v>
          </cell>
          <cell r="AK16">
            <v>4</v>
          </cell>
          <cell r="AL16" t="str">
            <v>PRCGWD</v>
          </cell>
          <cell r="AM16" t="str">
            <v>PP1</v>
          </cell>
          <cell r="AN16" t="str">
            <v>+</v>
          </cell>
          <cell r="AO16" t="str">
            <v>P</v>
          </cell>
          <cell r="AP16" t="str">
            <v>PLEU</v>
          </cell>
          <cell r="AQ16" t="str">
            <v>EUR3</v>
          </cell>
          <cell r="AR16" t="str">
            <v>20</v>
          </cell>
          <cell r="AS16" t="str">
            <v>PAI1</v>
          </cell>
          <cell r="AT16" t="str">
            <v>PAI1</v>
          </cell>
          <cell r="AU16">
            <v>39353</v>
          </cell>
        </row>
        <row r="17">
          <cell r="A17">
            <v>112513</v>
          </cell>
          <cell r="B17" t="str">
            <v>385/65R22.5 X MULTI T TL 160K VM MI</v>
          </cell>
          <cell r="C17" t="str">
            <v>104</v>
          </cell>
          <cell r="D17" t="str">
            <v>TURQUIE LPC B</v>
          </cell>
          <cell r="E17" t="str">
            <v>O</v>
          </cell>
          <cell r="F17" t="str">
            <v>102</v>
          </cell>
          <cell r="G17" t="str">
            <v>PL</v>
          </cell>
          <cell r="H17" t="str">
            <v>C</v>
          </cell>
          <cell r="I17" t="str">
            <v>P</v>
          </cell>
          <cell r="J17" t="str">
            <v>002</v>
          </cell>
          <cell r="K17" t="str">
            <v>MICHELIN</v>
          </cell>
          <cell r="L17" t="str">
            <v>0GJ</v>
          </cell>
          <cell r="M17" t="str">
            <v>X MULTI T</v>
          </cell>
          <cell r="N17" t="str">
            <v>385/65R22.5</v>
          </cell>
          <cell r="O17">
            <v>385</v>
          </cell>
          <cell r="P17" t="str">
            <v>65</v>
          </cell>
          <cell r="Q17">
            <v>22.5</v>
          </cell>
          <cell r="R17" t="str">
            <v>R</v>
          </cell>
          <cell r="S17">
            <v>160</v>
          </cell>
          <cell r="T17">
            <v>0</v>
          </cell>
          <cell r="U17" t="str">
            <v>K</v>
          </cell>
          <cell r="V17">
            <v>158</v>
          </cell>
          <cell r="W17">
            <v>0</v>
          </cell>
          <cell r="X17" t="str">
            <v>L</v>
          </cell>
          <cell r="Y17" t="str">
            <v>L</v>
          </cell>
          <cell r="Z17" t="str">
            <v/>
          </cell>
          <cell r="AA17">
            <v>73301</v>
          </cell>
          <cell r="AD17" t="str">
            <v>TL</v>
          </cell>
          <cell r="AE17" t="str">
            <v>C</v>
          </cell>
          <cell r="AF17" t="str">
            <v>S</v>
          </cell>
          <cell r="AG17" t="str">
            <v>E</v>
          </cell>
          <cell r="AH17" t="str">
            <v>T</v>
          </cell>
          <cell r="AI17" t="str">
            <v/>
          </cell>
          <cell r="AJ17">
            <v>15.3</v>
          </cell>
          <cell r="AK17">
            <v>3</v>
          </cell>
          <cell r="AL17" t="str">
            <v>PRCSET</v>
          </cell>
          <cell r="AM17" t="str">
            <v>PP1</v>
          </cell>
          <cell r="AN17" t="str">
            <v>+</v>
          </cell>
          <cell r="AO17" t="str">
            <v>P</v>
          </cell>
          <cell r="AP17" t="str">
            <v>PLEU</v>
          </cell>
          <cell r="AQ17" t="str">
            <v>P052</v>
          </cell>
          <cell r="AR17" t="str">
            <v>20</v>
          </cell>
          <cell r="AS17" t="str">
            <v>PNE1</v>
          </cell>
          <cell r="AT17" t="str">
            <v>PNE1</v>
          </cell>
          <cell r="AU17">
            <v>43374</v>
          </cell>
        </row>
        <row r="18">
          <cell r="A18">
            <v>112513</v>
          </cell>
          <cell r="B18" t="str">
            <v>385/65R22.5 X MULTI T TL 160K VM MI</v>
          </cell>
          <cell r="C18" t="str">
            <v>101</v>
          </cell>
          <cell r="D18" t="str">
            <v>EUR STD SAUF TURQUIE</v>
          </cell>
          <cell r="E18" t="str">
            <v>O</v>
          </cell>
          <cell r="F18" t="str">
            <v>101</v>
          </cell>
          <cell r="G18" t="str">
            <v>PL</v>
          </cell>
          <cell r="H18" t="str">
            <v>C</v>
          </cell>
          <cell r="I18" t="str">
            <v>P</v>
          </cell>
          <cell r="J18" t="str">
            <v>002</v>
          </cell>
          <cell r="K18" t="str">
            <v>MICHELIN</v>
          </cell>
          <cell r="L18" t="str">
            <v>0GJ</v>
          </cell>
          <cell r="M18" t="str">
            <v>X MULTI T</v>
          </cell>
          <cell r="N18" t="str">
            <v>385/65R22.5</v>
          </cell>
          <cell r="O18">
            <v>385</v>
          </cell>
          <cell r="P18" t="str">
            <v>65</v>
          </cell>
          <cell r="Q18">
            <v>22.5</v>
          </cell>
          <cell r="R18" t="str">
            <v>R</v>
          </cell>
          <cell r="S18">
            <v>160</v>
          </cell>
          <cell r="T18">
            <v>0</v>
          </cell>
          <cell r="U18" t="str">
            <v>K</v>
          </cell>
          <cell r="V18">
            <v>158</v>
          </cell>
          <cell r="W18">
            <v>0</v>
          </cell>
          <cell r="X18" t="str">
            <v>L</v>
          </cell>
          <cell r="Y18" t="str">
            <v>L</v>
          </cell>
          <cell r="Z18" t="str">
            <v/>
          </cell>
          <cell r="AA18">
            <v>73301</v>
          </cell>
          <cell r="AD18" t="str">
            <v>TL</v>
          </cell>
          <cell r="AE18" t="str">
            <v>C</v>
          </cell>
          <cell r="AF18" t="str">
            <v>S</v>
          </cell>
          <cell r="AG18" t="str">
            <v>E</v>
          </cell>
          <cell r="AH18" t="str">
            <v>T</v>
          </cell>
          <cell r="AI18" t="str">
            <v/>
          </cell>
          <cell r="AJ18">
            <v>15.3</v>
          </cell>
          <cell r="AK18">
            <v>3</v>
          </cell>
          <cell r="AL18" t="str">
            <v>PRCSET</v>
          </cell>
          <cell r="AM18" t="str">
            <v>PP1</v>
          </cell>
          <cell r="AN18" t="str">
            <v>+</v>
          </cell>
          <cell r="AO18" t="str">
            <v>P</v>
          </cell>
          <cell r="AP18" t="str">
            <v/>
          </cell>
          <cell r="AQ18" t="str">
            <v>EUR5</v>
          </cell>
          <cell r="AR18" t="str">
            <v>20</v>
          </cell>
          <cell r="AS18" t="str">
            <v>PNE1</v>
          </cell>
          <cell r="AT18" t="str">
            <v>PNE1</v>
          </cell>
          <cell r="AU18">
            <v>43374</v>
          </cell>
        </row>
        <row r="19">
          <cell r="A19">
            <v>112597</v>
          </cell>
          <cell r="B19" t="str">
            <v>245/70R17.5 ROUTE CONTROL S TL 136/134M VG GO</v>
          </cell>
          <cell r="C19" t="str">
            <v>101</v>
          </cell>
          <cell r="D19" t="str">
            <v>EUR STD</v>
          </cell>
          <cell r="E19" t="str">
            <v>O</v>
          </cell>
          <cell r="F19" t="str">
            <v>101</v>
          </cell>
          <cell r="G19" t="str">
            <v>PL</v>
          </cell>
          <cell r="H19" t="str">
            <v>C</v>
          </cell>
          <cell r="I19" t="str">
            <v>P</v>
          </cell>
          <cell r="J19" t="str">
            <v>007</v>
          </cell>
          <cell r="K19" t="str">
            <v>BFGOODRICH</v>
          </cell>
          <cell r="L19" t="str">
            <v>1KI</v>
          </cell>
          <cell r="M19" t="str">
            <v>ROUTE CONTROL S</v>
          </cell>
          <cell r="N19" t="str">
            <v>245/70R17.5</v>
          </cell>
          <cell r="O19">
            <v>245</v>
          </cell>
          <cell r="P19" t="str">
            <v>70</v>
          </cell>
          <cell r="Q19">
            <v>17.5</v>
          </cell>
          <cell r="R19" t="str">
            <v>R</v>
          </cell>
          <cell r="S19">
            <v>136</v>
          </cell>
          <cell r="T19">
            <v>134</v>
          </cell>
          <cell r="U19" t="str">
            <v>M</v>
          </cell>
          <cell r="V19">
            <v>0</v>
          </cell>
          <cell r="W19">
            <v>0</v>
          </cell>
          <cell r="X19" t="str">
            <v/>
          </cell>
          <cell r="Y19" t="str">
            <v/>
          </cell>
          <cell r="Z19" t="str">
            <v/>
          </cell>
          <cell r="AA19">
            <v>27278</v>
          </cell>
          <cell r="AB19">
            <v>235.2</v>
          </cell>
          <cell r="AC19">
            <v>787</v>
          </cell>
          <cell r="AD19" t="str">
            <v>TL</v>
          </cell>
          <cell r="AE19" t="str">
            <v>C</v>
          </cell>
          <cell r="AF19" t="str">
            <v>P</v>
          </cell>
          <cell r="AG19" t="str">
            <v>E</v>
          </cell>
          <cell r="AH19" t="str">
            <v>Z</v>
          </cell>
          <cell r="AI19" t="str">
            <v/>
          </cell>
          <cell r="AJ19">
            <v>10</v>
          </cell>
          <cell r="AK19">
            <v>3</v>
          </cell>
          <cell r="AL19" t="str">
            <v>PRCPEZ</v>
          </cell>
          <cell r="AM19" t="str">
            <v>PU1</v>
          </cell>
          <cell r="AN19" t="str">
            <v>+</v>
          </cell>
          <cell r="AO19" t="str">
            <v>P</v>
          </cell>
          <cell r="AP19" t="str">
            <v>PLEU</v>
          </cell>
          <cell r="AQ19" t="str">
            <v>EUR1</v>
          </cell>
          <cell r="AR19" t="str">
            <v>20</v>
          </cell>
          <cell r="AS19" t="str">
            <v>PNE1</v>
          </cell>
          <cell r="AT19" t="str">
            <v>PNE1</v>
          </cell>
          <cell r="AU19">
            <v>43070</v>
          </cell>
          <cell r="AV19">
            <v>45688</v>
          </cell>
        </row>
        <row r="20">
          <cell r="A20">
            <v>121315</v>
          </cell>
          <cell r="B20" t="str">
            <v>315/70R22.5 X MULTI ENERGY Z2 TL 158/150L VM MI</v>
          </cell>
          <cell r="C20" t="str">
            <v>101</v>
          </cell>
          <cell r="D20" t="str">
            <v>EUR STD</v>
          </cell>
          <cell r="E20" t="str">
            <v>O</v>
          </cell>
          <cell r="F20" t="str">
            <v>101</v>
          </cell>
          <cell r="G20" t="str">
            <v>PL</v>
          </cell>
          <cell r="H20" t="str">
            <v>C</v>
          </cell>
          <cell r="I20" t="str">
            <v>P</v>
          </cell>
          <cell r="J20" t="str">
            <v>002</v>
          </cell>
          <cell r="K20" t="str">
            <v>MICHELIN</v>
          </cell>
          <cell r="L20" t="str">
            <v>C51</v>
          </cell>
          <cell r="M20" t="str">
            <v>X MULTI ENERGY Z2</v>
          </cell>
          <cell r="N20" t="str">
            <v>315/70R22.5</v>
          </cell>
          <cell r="O20">
            <v>315</v>
          </cell>
          <cell r="P20" t="str">
            <v>70</v>
          </cell>
          <cell r="Q20">
            <v>22.5</v>
          </cell>
          <cell r="R20" t="str">
            <v>R</v>
          </cell>
          <cell r="S20">
            <v>158</v>
          </cell>
          <cell r="T20">
            <v>150</v>
          </cell>
          <cell r="U20" t="str">
            <v>L</v>
          </cell>
          <cell r="V20">
            <v>154</v>
          </cell>
          <cell r="W20">
            <v>150</v>
          </cell>
          <cell r="X20" t="str">
            <v>M</v>
          </cell>
          <cell r="Y20" t="str">
            <v>L</v>
          </cell>
          <cell r="Z20" t="str">
            <v/>
          </cell>
          <cell r="AA20">
            <v>58687</v>
          </cell>
          <cell r="AD20" t="str">
            <v>TL</v>
          </cell>
          <cell r="AE20" t="str">
            <v>C</v>
          </cell>
          <cell r="AF20" t="str">
            <v>G</v>
          </cell>
          <cell r="AG20" t="str">
            <v>E</v>
          </cell>
          <cell r="AH20" t="str">
            <v>Z</v>
          </cell>
          <cell r="AI20" t="str">
            <v/>
          </cell>
          <cell r="AJ20">
            <v>12.5</v>
          </cell>
          <cell r="AK20">
            <v>3</v>
          </cell>
          <cell r="AL20" t="str">
            <v>PRCGEZ</v>
          </cell>
          <cell r="AM20" t="str">
            <v>PP1</v>
          </cell>
          <cell r="AN20" t="str">
            <v>+</v>
          </cell>
          <cell r="AO20" t="str">
            <v>P</v>
          </cell>
          <cell r="AP20" t="str">
            <v/>
          </cell>
          <cell r="AQ20" t="str">
            <v>EUR4</v>
          </cell>
          <cell r="AR20" t="str">
            <v>20</v>
          </cell>
          <cell r="AS20" t="str">
            <v>PNE1</v>
          </cell>
          <cell r="AT20" t="str">
            <v>PNE1</v>
          </cell>
          <cell r="AU20">
            <v>45536</v>
          </cell>
        </row>
        <row r="21">
          <cell r="A21">
            <v>124164</v>
          </cell>
          <cell r="B21" t="str">
            <v>355/50R22.5 X MULTI Z TL 156K MI</v>
          </cell>
          <cell r="C21" t="str">
            <v>101</v>
          </cell>
          <cell r="D21" t="str">
            <v>EUR STD</v>
          </cell>
          <cell r="E21" t="str">
            <v>O</v>
          </cell>
          <cell r="F21" t="str">
            <v>101</v>
          </cell>
          <cell r="G21" t="str">
            <v>PL</v>
          </cell>
          <cell r="H21" t="str">
            <v>C</v>
          </cell>
          <cell r="I21" t="str">
            <v>P</v>
          </cell>
          <cell r="J21" t="str">
            <v>002</v>
          </cell>
          <cell r="K21" t="str">
            <v>MICHELIN</v>
          </cell>
          <cell r="L21" t="str">
            <v>0LT</v>
          </cell>
          <cell r="M21" t="str">
            <v>X MULTI Z</v>
          </cell>
          <cell r="N21" t="str">
            <v>355/50R22.5</v>
          </cell>
          <cell r="O21">
            <v>355</v>
          </cell>
          <cell r="P21" t="str">
            <v>50</v>
          </cell>
          <cell r="Q21">
            <v>22.5</v>
          </cell>
          <cell r="R21" t="str">
            <v>R</v>
          </cell>
          <cell r="S21">
            <v>156</v>
          </cell>
          <cell r="T21">
            <v>0</v>
          </cell>
          <cell r="U21" t="str">
            <v>K</v>
          </cell>
          <cell r="V21">
            <v>0</v>
          </cell>
          <cell r="W21">
            <v>0</v>
          </cell>
          <cell r="X21" t="str">
            <v/>
          </cell>
          <cell r="Y21" t="str">
            <v>L</v>
          </cell>
          <cell r="Z21" t="str">
            <v/>
          </cell>
          <cell r="AA21">
            <v>65089</v>
          </cell>
          <cell r="AD21" t="str">
            <v>TL</v>
          </cell>
          <cell r="AE21" t="str">
            <v>C</v>
          </cell>
          <cell r="AF21" t="str">
            <v>S</v>
          </cell>
          <cell r="AG21" t="str">
            <v>E</v>
          </cell>
          <cell r="AH21" t="str">
            <v>Z</v>
          </cell>
          <cell r="AI21" t="str">
            <v/>
          </cell>
          <cell r="AJ21">
            <v>13.5</v>
          </cell>
          <cell r="AK21">
            <v>3</v>
          </cell>
          <cell r="AL21" t="str">
            <v>PRCSEZ</v>
          </cell>
          <cell r="AM21" t="str">
            <v>PP1</v>
          </cell>
          <cell r="AN21" t="str">
            <v>+</v>
          </cell>
          <cell r="AO21" t="str">
            <v>P</v>
          </cell>
          <cell r="AP21" t="str">
            <v>PLEU</v>
          </cell>
          <cell r="AQ21" t="str">
            <v>EUR4</v>
          </cell>
          <cell r="AR21" t="str">
            <v>20</v>
          </cell>
          <cell r="AS21" t="str">
            <v>PNE1</v>
          </cell>
          <cell r="AT21" t="str">
            <v>PNE1</v>
          </cell>
          <cell r="AU21">
            <v>43891</v>
          </cell>
          <cell r="AV21">
            <v>47453</v>
          </cell>
        </row>
        <row r="22">
          <cell r="A22">
            <v>130553</v>
          </cell>
          <cell r="B22" t="str">
            <v>385/65R22.5 X LINE ENERGY F TL 160K VB MI</v>
          </cell>
          <cell r="C22" t="str">
            <v>101</v>
          </cell>
          <cell r="D22" t="str">
            <v>EUR STD</v>
          </cell>
          <cell r="E22" t="str">
            <v>O</v>
          </cell>
          <cell r="F22" t="str">
            <v>101</v>
          </cell>
          <cell r="G22" t="str">
            <v>PL</v>
          </cell>
          <cell r="H22" t="str">
            <v>C</v>
          </cell>
          <cell r="I22" t="str">
            <v>P</v>
          </cell>
          <cell r="J22" t="str">
            <v>002</v>
          </cell>
          <cell r="K22" t="str">
            <v>MICHELIN</v>
          </cell>
          <cell r="L22" t="str">
            <v>0YX</v>
          </cell>
          <cell r="M22" t="str">
            <v>X LINE ENERGY F</v>
          </cell>
          <cell r="N22" t="str">
            <v>385/65R22.5</v>
          </cell>
          <cell r="O22">
            <v>385</v>
          </cell>
          <cell r="P22" t="str">
            <v>65</v>
          </cell>
          <cell r="Q22">
            <v>22.5</v>
          </cell>
          <cell r="R22" t="str">
            <v>R</v>
          </cell>
          <cell r="S22">
            <v>160</v>
          </cell>
          <cell r="T22">
            <v>0</v>
          </cell>
          <cell r="U22" t="str">
            <v>K</v>
          </cell>
          <cell r="V22">
            <v>158</v>
          </cell>
          <cell r="W22">
            <v>0</v>
          </cell>
          <cell r="X22" t="str">
            <v>L</v>
          </cell>
          <cell r="Y22" t="str">
            <v/>
          </cell>
          <cell r="Z22" t="str">
            <v/>
          </cell>
          <cell r="AA22">
            <v>70435</v>
          </cell>
          <cell r="AD22" t="str">
            <v>TL</v>
          </cell>
          <cell r="AE22" t="str">
            <v>C</v>
          </cell>
          <cell r="AF22" t="str">
            <v>S</v>
          </cell>
          <cell r="AG22" t="str">
            <v>A</v>
          </cell>
          <cell r="AH22" t="str">
            <v>F</v>
          </cell>
          <cell r="AI22" t="str">
            <v/>
          </cell>
          <cell r="AJ22">
            <v>12</v>
          </cell>
          <cell r="AK22">
            <v>3</v>
          </cell>
          <cell r="AL22" t="str">
            <v>PRCSAF</v>
          </cell>
          <cell r="AM22" t="str">
            <v>PG1</v>
          </cell>
          <cell r="AN22" t="str">
            <v>+</v>
          </cell>
          <cell r="AO22" t="str">
            <v>P</v>
          </cell>
          <cell r="AP22" t="str">
            <v>PLEU</v>
          </cell>
          <cell r="AQ22" t="str">
            <v>EUR1</v>
          </cell>
          <cell r="AR22" t="str">
            <v>20</v>
          </cell>
          <cell r="AS22" t="str">
            <v>PNE1</v>
          </cell>
          <cell r="AT22" t="str">
            <v>PNE1</v>
          </cell>
          <cell r="AU22">
            <v>42036</v>
          </cell>
        </row>
        <row r="23">
          <cell r="A23">
            <v>132299</v>
          </cell>
          <cell r="B23" t="str">
            <v>325/95R24 X WORKS D2 TL 162/160K VG MI</v>
          </cell>
          <cell r="C23" t="str">
            <v>101</v>
          </cell>
          <cell r="D23" t="str">
            <v>EUR STD - IMPORT UCH</v>
          </cell>
          <cell r="E23" t="str">
            <v>O</v>
          </cell>
          <cell r="F23" t="str">
            <v>111</v>
          </cell>
          <cell r="G23" t="str">
            <v>PL</v>
          </cell>
          <cell r="H23" t="str">
            <v>C</v>
          </cell>
          <cell r="I23" t="str">
            <v>P</v>
          </cell>
          <cell r="J23" t="str">
            <v>002</v>
          </cell>
          <cell r="K23" t="str">
            <v>MICHELIN</v>
          </cell>
          <cell r="L23" t="str">
            <v>D04</v>
          </cell>
          <cell r="M23" t="str">
            <v>X WORKS D2</v>
          </cell>
          <cell r="N23" t="str">
            <v>325/95R24</v>
          </cell>
          <cell r="O23">
            <v>325</v>
          </cell>
          <cell r="P23" t="str">
            <v>95</v>
          </cell>
          <cell r="Q23">
            <v>24</v>
          </cell>
          <cell r="R23" t="str">
            <v>R</v>
          </cell>
          <cell r="S23">
            <v>162</v>
          </cell>
          <cell r="T23">
            <v>160</v>
          </cell>
          <cell r="U23" t="str">
            <v>K</v>
          </cell>
          <cell r="V23">
            <v>164</v>
          </cell>
          <cell r="W23">
            <v>0</v>
          </cell>
          <cell r="X23" t="str">
            <v>G</v>
          </cell>
          <cell r="Y23" t="str">
            <v>J</v>
          </cell>
          <cell r="Z23" t="str">
            <v/>
          </cell>
          <cell r="AA23">
            <v>82739</v>
          </cell>
          <cell r="AD23" t="str">
            <v>TL</v>
          </cell>
          <cell r="AE23" t="str">
            <v>P</v>
          </cell>
          <cell r="AF23" t="str">
            <v>G</v>
          </cell>
          <cell r="AG23" t="str">
            <v>Y</v>
          </cell>
          <cell r="AH23" t="str">
            <v>D</v>
          </cell>
          <cell r="AI23" t="str">
            <v/>
          </cell>
          <cell r="AJ23">
            <v>23</v>
          </cell>
          <cell r="AK23">
            <v>3</v>
          </cell>
          <cell r="AL23" t="str">
            <v>PRPGYD</v>
          </cell>
          <cell r="AM23" t="str">
            <v>PM3</v>
          </cell>
          <cell r="AN23" t="str">
            <v>+</v>
          </cell>
          <cell r="AO23" t="str">
            <v>P</v>
          </cell>
          <cell r="AP23" t="str">
            <v>PLEU</v>
          </cell>
          <cell r="AQ23" t="str">
            <v>EUR4</v>
          </cell>
          <cell r="AR23" t="str">
            <v>20</v>
          </cell>
          <cell r="AS23" t="str">
            <v>PAM1</v>
          </cell>
          <cell r="AT23" t="str">
            <v>PAM1</v>
          </cell>
          <cell r="AU23">
            <v>44409</v>
          </cell>
        </row>
        <row r="24">
          <cell r="A24">
            <v>139900</v>
          </cell>
          <cell r="B24" t="str">
            <v>385/55 R22.5 X LINE ENERGY T TL 160K VQ MI</v>
          </cell>
          <cell r="C24" t="str">
            <v>101</v>
          </cell>
          <cell r="D24" t="str">
            <v>EUR STD</v>
          </cell>
          <cell r="E24" t="str">
            <v>O</v>
          </cell>
          <cell r="F24" t="str">
            <v>101</v>
          </cell>
          <cell r="G24" t="str">
            <v>PL</v>
          </cell>
          <cell r="H24" t="str">
            <v>C</v>
          </cell>
          <cell r="I24" t="str">
            <v>P</v>
          </cell>
          <cell r="J24" t="str">
            <v>002</v>
          </cell>
          <cell r="K24" t="str">
            <v>MICHELIN</v>
          </cell>
          <cell r="L24" t="str">
            <v>0GN</v>
          </cell>
          <cell r="M24" t="str">
            <v>X LINE ENERGY T</v>
          </cell>
          <cell r="N24" t="str">
            <v>385/55R22.5</v>
          </cell>
          <cell r="O24">
            <v>385</v>
          </cell>
          <cell r="P24" t="str">
            <v>55</v>
          </cell>
          <cell r="Q24">
            <v>22.5</v>
          </cell>
          <cell r="R24" t="str">
            <v>R</v>
          </cell>
          <cell r="S24">
            <v>160</v>
          </cell>
          <cell r="T24">
            <v>0</v>
          </cell>
          <cell r="U24" t="str">
            <v>K</v>
          </cell>
          <cell r="V24">
            <v>158</v>
          </cell>
          <cell r="W24">
            <v>0</v>
          </cell>
          <cell r="X24" t="str">
            <v>L</v>
          </cell>
          <cell r="Y24" t="str">
            <v>L</v>
          </cell>
          <cell r="Z24" t="str">
            <v>20</v>
          </cell>
          <cell r="AA24">
            <v>64996</v>
          </cell>
          <cell r="AD24" t="str">
            <v>TL</v>
          </cell>
          <cell r="AE24" t="str">
            <v>C</v>
          </cell>
          <cell r="AF24" t="str">
            <v>S</v>
          </cell>
          <cell r="AG24" t="str">
            <v>A</v>
          </cell>
          <cell r="AH24" t="str">
            <v>T</v>
          </cell>
          <cell r="AI24" t="str">
            <v/>
          </cell>
          <cell r="AJ24">
            <v>11.3</v>
          </cell>
          <cell r="AK24">
            <v>3</v>
          </cell>
          <cell r="AL24" t="str">
            <v>PRCSAT</v>
          </cell>
          <cell r="AM24" t="str">
            <v>PG1</v>
          </cell>
          <cell r="AN24" t="str">
            <v>+</v>
          </cell>
          <cell r="AO24" t="str">
            <v>P</v>
          </cell>
          <cell r="AP24" t="str">
            <v/>
          </cell>
          <cell r="AQ24" t="str">
            <v>EUR4</v>
          </cell>
          <cell r="AR24" t="str">
            <v>20</v>
          </cell>
          <cell r="AS24" t="str">
            <v>PNE1</v>
          </cell>
          <cell r="AT24" t="str">
            <v>PNE1</v>
          </cell>
          <cell r="AU24">
            <v>45292</v>
          </cell>
        </row>
        <row r="25">
          <cell r="A25">
            <v>141889</v>
          </cell>
          <cell r="B25" t="str">
            <v>225/75R17.5 ROUTE CONTROL S TL 129/127M VG GO</v>
          </cell>
          <cell r="C25" t="str">
            <v>101</v>
          </cell>
          <cell r="D25" t="str">
            <v>EUR STD</v>
          </cell>
          <cell r="E25" t="str">
            <v>O</v>
          </cell>
          <cell r="F25" t="str">
            <v>101</v>
          </cell>
          <cell r="G25" t="str">
            <v>PL</v>
          </cell>
          <cell r="H25" t="str">
            <v>C</v>
          </cell>
          <cell r="I25" t="str">
            <v>P</v>
          </cell>
          <cell r="J25" t="str">
            <v>007</v>
          </cell>
          <cell r="K25" t="str">
            <v>BFGOODRICH</v>
          </cell>
          <cell r="L25" t="str">
            <v>1KI</v>
          </cell>
          <cell r="M25" t="str">
            <v>ROUTE CONTROL S</v>
          </cell>
          <cell r="N25" t="str">
            <v>225/75R17.5</v>
          </cell>
          <cell r="O25">
            <v>225</v>
          </cell>
          <cell r="P25" t="str">
            <v>75</v>
          </cell>
          <cell r="Q25">
            <v>17.5</v>
          </cell>
          <cell r="R25" t="str">
            <v>R</v>
          </cell>
          <cell r="S25">
            <v>129</v>
          </cell>
          <cell r="T25">
            <v>127</v>
          </cell>
          <cell r="U25" t="str">
            <v>M</v>
          </cell>
          <cell r="V25">
            <v>0</v>
          </cell>
          <cell r="W25">
            <v>0</v>
          </cell>
          <cell r="X25" t="str">
            <v/>
          </cell>
          <cell r="Y25" t="str">
            <v/>
          </cell>
          <cell r="Z25" t="str">
            <v/>
          </cell>
          <cell r="AA25">
            <v>24855</v>
          </cell>
          <cell r="AB25">
            <v>226</v>
          </cell>
          <cell r="AC25">
            <v>774</v>
          </cell>
          <cell r="AD25" t="str">
            <v>TL</v>
          </cell>
          <cell r="AE25" t="str">
            <v>C</v>
          </cell>
          <cell r="AF25" t="str">
            <v>P</v>
          </cell>
          <cell r="AG25" t="str">
            <v>E</v>
          </cell>
          <cell r="AH25" t="str">
            <v>Z</v>
          </cell>
          <cell r="AI25" t="str">
            <v/>
          </cell>
          <cell r="AJ25">
            <v>10</v>
          </cell>
          <cell r="AK25">
            <v>3</v>
          </cell>
          <cell r="AL25" t="str">
            <v>PRCPEZ</v>
          </cell>
          <cell r="AM25" t="str">
            <v>PU1</v>
          </cell>
          <cell r="AN25" t="str">
            <v>+</v>
          </cell>
          <cell r="AO25" t="str">
            <v>P</v>
          </cell>
          <cell r="AP25" t="str">
            <v>PLEU</v>
          </cell>
          <cell r="AQ25" t="str">
            <v>EUR1</v>
          </cell>
          <cell r="AR25" t="str">
            <v>20</v>
          </cell>
          <cell r="AS25" t="str">
            <v>PNE1</v>
          </cell>
          <cell r="AT25" t="str">
            <v>PNE1</v>
          </cell>
          <cell r="AU25">
            <v>43070</v>
          </cell>
        </row>
        <row r="26">
          <cell r="A26">
            <v>142336</v>
          </cell>
          <cell r="B26" t="str">
            <v>355/50R22.5 X LINE ENERGY Z 3 TL 158K VQ MI</v>
          </cell>
          <cell r="C26" t="str">
            <v>101</v>
          </cell>
          <cell r="D26" t="str">
            <v>EUR STD</v>
          </cell>
          <cell r="E26" t="str">
            <v>N</v>
          </cell>
          <cell r="F26" t="str">
            <v>101</v>
          </cell>
          <cell r="G26" t="str">
            <v>PL</v>
          </cell>
          <cell r="H26" t="str">
            <v>C</v>
          </cell>
          <cell r="I26" t="str">
            <v>P</v>
          </cell>
          <cell r="J26" t="str">
            <v>002</v>
          </cell>
          <cell r="K26" t="str">
            <v>MICHELIN</v>
          </cell>
          <cell r="L26" t="str">
            <v>M6X</v>
          </cell>
          <cell r="M26" t="str">
            <v>X LINE ENERGY Z 3</v>
          </cell>
          <cell r="N26" t="str">
            <v>355/50R22.5</v>
          </cell>
          <cell r="O26">
            <v>355</v>
          </cell>
          <cell r="P26" t="str">
            <v>50</v>
          </cell>
          <cell r="Q26">
            <v>22.5</v>
          </cell>
          <cell r="R26" t="str">
            <v>R</v>
          </cell>
          <cell r="S26">
            <v>158</v>
          </cell>
          <cell r="T26">
            <v>0</v>
          </cell>
          <cell r="U26" t="str">
            <v>K</v>
          </cell>
          <cell r="V26">
            <v>0</v>
          </cell>
          <cell r="W26">
            <v>0</v>
          </cell>
          <cell r="X26" t="str">
            <v>_x0000__x0000_</v>
          </cell>
          <cell r="Y26" t="str">
            <v/>
          </cell>
          <cell r="Z26" t="str">
            <v/>
          </cell>
          <cell r="AA26">
            <v>60200</v>
          </cell>
          <cell r="AD26" t="str">
            <v>TL</v>
          </cell>
          <cell r="AE26" t="str">
            <v>C</v>
          </cell>
          <cell r="AF26" t="str">
            <v>S</v>
          </cell>
          <cell r="AG26" t="str">
            <v>A</v>
          </cell>
          <cell r="AH26" t="str">
            <v>Z</v>
          </cell>
          <cell r="AI26" t="str">
            <v/>
          </cell>
          <cell r="AJ26">
            <v>11</v>
          </cell>
          <cell r="AK26">
            <v>3</v>
          </cell>
          <cell r="AL26" t="str">
            <v>PRCSAZ</v>
          </cell>
          <cell r="AM26" t="str">
            <v>PG1</v>
          </cell>
          <cell r="AN26" t="str">
            <v>+</v>
          </cell>
          <cell r="AO26" t="str">
            <v>P</v>
          </cell>
          <cell r="AP26" t="str">
            <v/>
          </cell>
          <cell r="AQ26" t="str">
            <v>EUR4</v>
          </cell>
          <cell r="AR26" t="str">
            <v>20</v>
          </cell>
          <cell r="AS26" t="str">
            <v>PNE1</v>
          </cell>
          <cell r="AT26" t="str">
            <v>PNE1</v>
          </cell>
          <cell r="AU26">
            <v>45748</v>
          </cell>
        </row>
        <row r="27">
          <cell r="A27">
            <v>146722</v>
          </cell>
          <cell r="B27" t="str">
            <v>295/80R22.5 ROUTE CONTROL D TL 152/148M VM GO</v>
          </cell>
          <cell r="C27" t="str">
            <v>101</v>
          </cell>
          <cell r="D27" t="str">
            <v>EUR STD</v>
          </cell>
          <cell r="E27" t="str">
            <v>O</v>
          </cell>
          <cell r="F27" t="str">
            <v>101</v>
          </cell>
          <cell r="G27" t="str">
            <v>PL</v>
          </cell>
          <cell r="H27" t="str">
            <v>C</v>
          </cell>
          <cell r="I27" t="str">
            <v>P</v>
          </cell>
          <cell r="J27" t="str">
            <v>007</v>
          </cell>
          <cell r="K27" t="str">
            <v>BFGOODRICH</v>
          </cell>
          <cell r="L27" t="str">
            <v>1KJ</v>
          </cell>
          <cell r="M27" t="str">
            <v>ROUTE CONTROL D</v>
          </cell>
          <cell r="N27" t="str">
            <v>295/80R22.5</v>
          </cell>
          <cell r="O27">
            <v>295</v>
          </cell>
          <cell r="P27" t="str">
            <v>80</v>
          </cell>
          <cell r="Q27">
            <v>22.5</v>
          </cell>
          <cell r="R27" t="str">
            <v>R</v>
          </cell>
          <cell r="S27">
            <v>152</v>
          </cell>
          <cell r="T27">
            <v>148</v>
          </cell>
          <cell r="U27" t="str">
            <v>M</v>
          </cell>
          <cell r="V27">
            <v>0</v>
          </cell>
          <cell r="W27">
            <v>0</v>
          </cell>
          <cell r="X27" t="str">
            <v>_x0000__x0000_</v>
          </cell>
          <cell r="Y27" t="str">
            <v/>
          </cell>
          <cell r="Z27" t="str">
            <v/>
          </cell>
          <cell r="AA27">
            <v>53199</v>
          </cell>
          <cell r="AB27">
            <v>291.7</v>
          </cell>
          <cell r="AC27">
            <v>1042</v>
          </cell>
          <cell r="AD27" t="str">
            <v>TL</v>
          </cell>
          <cell r="AE27" t="str">
            <v>C</v>
          </cell>
          <cell r="AF27" t="str">
            <v>G</v>
          </cell>
          <cell r="AG27" t="str">
            <v>E</v>
          </cell>
          <cell r="AH27" t="str">
            <v>D</v>
          </cell>
          <cell r="AI27" t="str">
            <v/>
          </cell>
          <cell r="AJ27">
            <v>15.5</v>
          </cell>
          <cell r="AK27">
            <v>3</v>
          </cell>
          <cell r="AL27" t="str">
            <v>PRCGED</v>
          </cell>
          <cell r="AM27" t="str">
            <v>PP1</v>
          </cell>
          <cell r="AN27" t="str">
            <v>+</v>
          </cell>
          <cell r="AO27" t="str">
            <v>P</v>
          </cell>
          <cell r="AP27" t="str">
            <v>PLEU</v>
          </cell>
          <cell r="AQ27" t="str">
            <v>EUR1</v>
          </cell>
          <cell r="AR27" t="str">
            <v>20</v>
          </cell>
          <cell r="AS27" t="str">
            <v>PNE1</v>
          </cell>
          <cell r="AT27" t="str">
            <v>PNE1</v>
          </cell>
          <cell r="AU27">
            <v>43070</v>
          </cell>
        </row>
        <row r="28">
          <cell r="A28">
            <v>156612</v>
          </cell>
          <cell r="B28" t="str">
            <v>285/70R19.5 XTE2 TL 150/148J VM MI</v>
          </cell>
          <cell r="C28" t="str">
            <v>101</v>
          </cell>
          <cell r="D28" t="str">
            <v>EUR STD</v>
          </cell>
          <cell r="E28" t="str">
            <v>N</v>
          </cell>
          <cell r="F28" t="str">
            <v>101</v>
          </cell>
          <cell r="G28" t="str">
            <v>PL</v>
          </cell>
          <cell r="H28" t="str">
            <v>C</v>
          </cell>
          <cell r="I28" t="str">
            <v>P</v>
          </cell>
          <cell r="J28" t="str">
            <v>002</v>
          </cell>
          <cell r="K28" t="str">
            <v>MICHELIN</v>
          </cell>
          <cell r="L28" t="str">
            <v>61V</v>
          </cell>
          <cell r="M28" t="str">
            <v>XTE2</v>
          </cell>
          <cell r="N28" t="str">
            <v>285/70R19.5</v>
          </cell>
          <cell r="O28">
            <v>285</v>
          </cell>
          <cell r="P28" t="str">
            <v>70</v>
          </cell>
          <cell r="Q28">
            <v>19.5</v>
          </cell>
          <cell r="R28" t="str">
            <v>R</v>
          </cell>
          <cell r="S28">
            <v>150</v>
          </cell>
          <cell r="T28">
            <v>148</v>
          </cell>
          <cell r="U28" t="str">
            <v>J</v>
          </cell>
          <cell r="V28">
            <v>0</v>
          </cell>
          <cell r="W28">
            <v>0</v>
          </cell>
          <cell r="X28" t="str">
            <v/>
          </cell>
          <cell r="Y28" t="str">
            <v>J</v>
          </cell>
          <cell r="Z28" t="str">
            <v>_x0000__x0000_</v>
          </cell>
          <cell r="AA28">
            <v>43364</v>
          </cell>
          <cell r="AD28" t="str">
            <v>TL</v>
          </cell>
          <cell r="AE28" t="str">
            <v>C</v>
          </cell>
          <cell r="AF28" t="str">
            <v>M</v>
          </cell>
          <cell r="AG28" t="str">
            <v>E</v>
          </cell>
          <cell r="AH28" t="str">
            <v>B</v>
          </cell>
          <cell r="AI28" t="str">
            <v/>
          </cell>
          <cell r="AJ28">
            <v>14</v>
          </cell>
          <cell r="AK28">
            <v>3</v>
          </cell>
          <cell r="AL28" t="str">
            <v>PRCMEB</v>
          </cell>
          <cell r="AM28" t="str">
            <v>PP1</v>
          </cell>
          <cell r="AN28" t="str">
            <v>+</v>
          </cell>
          <cell r="AO28" t="str">
            <v>P</v>
          </cell>
          <cell r="AP28" t="str">
            <v/>
          </cell>
          <cell r="AQ28" t="str">
            <v>EUR4</v>
          </cell>
          <cell r="AR28" t="str">
            <v>20</v>
          </cell>
          <cell r="AS28" t="str">
            <v>PNE1</v>
          </cell>
          <cell r="AT28" t="str">
            <v>PNE1</v>
          </cell>
          <cell r="AU28">
            <v>45627</v>
          </cell>
        </row>
        <row r="29">
          <cell r="A29">
            <v>162527</v>
          </cell>
          <cell r="B29" t="str">
            <v>385/65R22.5 XTE 3 TL 160J VG MI</v>
          </cell>
          <cell r="C29" t="str">
            <v>103</v>
          </cell>
          <cell r="D29" t="str">
            <v>TURQUIE LPC B</v>
          </cell>
          <cell r="E29" t="str">
            <v>O</v>
          </cell>
          <cell r="F29" t="str">
            <v>101</v>
          </cell>
          <cell r="G29" t="str">
            <v>PL</v>
          </cell>
          <cell r="H29" t="str">
            <v>C</v>
          </cell>
          <cell r="I29" t="str">
            <v>P</v>
          </cell>
          <cell r="J29" t="str">
            <v>002</v>
          </cell>
          <cell r="K29" t="str">
            <v>MICHELIN</v>
          </cell>
          <cell r="L29" t="str">
            <v>GXY</v>
          </cell>
          <cell r="M29" t="str">
            <v>XTE 3</v>
          </cell>
          <cell r="N29" t="str">
            <v>385/65R22.5</v>
          </cell>
          <cell r="O29">
            <v>385</v>
          </cell>
          <cell r="P29" t="str">
            <v>65</v>
          </cell>
          <cell r="Q29">
            <v>22.5</v>
          </cell>
          <cell r="R29" t="str">
            <v>R</v>
          </cell>
          <cell r="S29">
            <v>160</v>
          </cell>
          <cell r="T29">
            <v>0</v>
          </cell>
          <cell r="U29" t="str">
            <v>J</v>
          </cell>
          <cell r="V29">
            <v>158</v>
          </cell>
          <cell r="W29">
            <v>0</v>
          </cell>
          <cell r="X29" t="str">
            <v>L</v>
          </cell>
          <cell r="Y29" t="str">
            <v>L</v>
          </cell>
          <cell r="Z29" t="str">
            <v>20</v>
          </cell>
          <cell r="AA29">
            <v>74113</v>
          </cell>
          <cell r="AD29" t="str">
            <v>TL</v>
          </cell>
          <cell r="AE29" t="str">
            <v>C</v>
          </cell>
          <cell r="AF29" t="str">
            <v>S</v>
          </cell>
          <cell r="AG29" t="str">
            <v>E</v>
          </cell>
          <cell r="AH29" t="str">
            <v>T</v>
          </cell>
          <cell r="AI29" t="str">
            <v/>
          </cell>
          <cell r="AJ29">
            <v>17.3</v>
          </cell>
          <cell r="AK29">
            <v>3</v>
          </cell>
          <cell r="AL29" t="str">
            <v>PRCSET</v>
          </cell>
          <cell r="AM29" t="str">
            <v>PP1</v>
          </cell>
          <cell r="AN29" t="str">
            <v>+</v>
          </cell>
          <cell r="AO29" t="str">
            <v>P</v>
          </cell>
          <cell r="AP29" t="str">
            <v>PLEU</v>
          </cell>
          <cell r="AQ29" t="str">
            <v>P052</v>
          </cell>
          <cell r="AR29" t="str">
            <v>20</v>
          </cell>
          <cell r="AS29" t="str">
            <v>PNE1</v>
          </cell>
          <cell r="AT29" t="str">
            <v>PNE1</v>
          </cell>
          <cell r="AU29">
            <v>43160</v>
          </cell>
        </row>
        <row r="30">
          <cell r="A30">
            <v>162527</v>
          </cell>
          <cell r="B30" t="str">
            <v>385/65R22.5 XTE 3 TL 160J VG MI</v>
          </cell>
          <cell r="C30" t="str">
            <v>101</v>
          </cell>
          <cell r="D30" t="str">
            <v>EUR STD</v>
          </cell>
          <cell r="E30" t="str">
            <v>O</v>
          </cell>
          <cell r="F30" t="str">
            <v>101</v>
          </cell>
          <cell r="G30" t="str">
            <v>PL</v>
          </cell>
          <cell r="H30" t="str">
            <v>C</v>
          </cell>
          <cell r="I30" t="str">
            <v>P</v>
          </cell>
          <cell r="J30" t="str">
            <v>002</v>
          </cell>
          <cell r="K30" t="str">
            <v>MICHELIN</v>
          </cell>
          <cell r="L30" t="str">
            <v>GXY</v>
          </cell>
          <cell r="M30" t="str">
            <v>XTE 3</v>
          </cell>
          <cell r="N30" t="str">
            <v>385/65R22.5</v>
          </cell>
          <cell r="O30">
            <v>385</v>
          </cell>
          <cell r="P30" t="str">
            <v>65</v>
          </cell>
          <cell r="Q30">
            <v>22.5</v>
          </cell>
          <cell r="R30" t="str">
            <v>R</v>
          </cell>
          <cell r="S30">
            <v>160</v>
          </cell>
          <cell r="T30">
            <v>0</v>
          </cell>
          <cell r="U30" t="str">
            <v>J</v>
          </cell>
          <cell r="V30">
            <v>158</v>
          </cell>
          <cell r="W30">
            <v>0</v>
          </cell>
          <cell r="X30" t="str">
            <v>L</v>
          </cell>
          <cell r="Y30" t="str">
            <v>L</v>
          </cell>
          <cell r="Z30" t="str">
            <v>20</v>
          </cell>
          <cell r="AA30">
            <v>74113</v>
          </cell>
          <cell r="AD30" t="str">
            <v>TL</v>
          </cell>
          <cell r="AE30" t="str">
            <v>C</v>
          </cell>
          <cell r="AF30" t="str">
            <v>S</v>
          </cell>
          <cell r="AG30" t="str">
            <v>E</v>
          </cell>
          <cell r="AH30" t="str">
            <v>T</v>
          </cell>
          <cell r="AI30" t="str">
            <v/>
          </cell>
          <cell r="AJ30">
            <v>17.3</v>
          </cell>
          <cell r="AK30">
            <v>3</v>
          </cell>
          <cell r="AL30" t="str">
            <v>PRCSET</v>
          </cell>
          <cell r="AM30" t="str">
            <v>PP1</v>
          </cell>
          <cell r="AN30" t="str">
            <v>+</v>
          </cell>
          <cell r="AO30" t="str">
            <v>P</v>
          </cell>
          <cell r="AP30" t="str">
            <v>PLEU</v>
          </cell>
          <cell r="AQ30" t="str">
            <v>EUR5</v>
          </cell>
          <cell r="AR30" t="str">
            <v>20</v>
          </cell>
          <cell r="AS30" t="str">
            <v>PNE1</v>
          </cell>
          <cell r="AT30" t="str">
            <v>PNE1</v>
          </cell>
          <cell r="AU30">
            <v>43160</v>
          </cell>
        </row>
        <row r="31">
          <cell r="A31">
            <v>164839</v>
          </cell>
          <cell r="B31" t="str">
            <v>315/80R22.5 X WORKS Z2 TL 158/150K VM MI</v>
          </cell>
          <cell r="C31" t="str">
            <v>101</v>
          </cell>
          <cell r="D31" t="str">
            <v>EUR STD</v>
          </cell>
          <cell r="E31" t="str">
            <v>N</v>
          </cell>
          <cell r="F31" t="str">
            <v>101</v>
          </cell>
          <cell r="G31" t="str">
            <v>PL</v>
          </cell>
          <cell r="H31" t="str">
            <v>C</v>
          </cell>
          <cell r="I31" t="str">
            <v>P</v>
          </cell>
          <cell r="J31" t="str">
            <v>002</v>
          </cell>
          <cell r="K31" t="str">
            <v>MICHELIN</v>
          </cell>
          <cell r="L31" t="str">
            <v>1YV</v>
          </cell>
          <cell r="M31" t="str">
            <v>X WORKS Z2</v>
          </cell>
          <cell r="N31" t="str">
            <v>315/80R22.5</v>
          </cell>
          <cell r="O31">
            <v>315</v>
          </cell>
          <cell r="P31" t="str">
            <v>80</v>
          </cell>
          <cell r="Q31">
            <v>22.5</v>
          </cell>
          <cell r="R31" t="str">
            <v>R</v>
          </cell>
          <cell r="S31">
            <v>158</v>
          </cell>
          <cell r="T31">
            <v>150</v>
          </cell>
          <cell r="U31" t="str">
            <v>K</v>
          </cell>
          <cell r="V31">
            <v>0</v>
          </cell>
          <cell r="W31">
            <v>0</v>
          </cell>
          <cell r="X31" t="str">
            <v>_x0000__x0000_</v>
          </cell>
          <cell r="Y31" t="str">
            <v>L</v>
          </cell>
          <cell r="Z31" t="str">
            <v/>
          </cell>
          <cell r="AA31">
            <v>71000</v>
          </cell>
          <cell r="AD31" t="str">
            <v>TL</v>
          </cell>
          <cell r="AE31" t="str">
            <v>C</v>
          </cell>
          <cell r="AF31" t="str">
            <v>G</v>
          </cell>
          <cell r="AG31" t="str">
            <v>Y</v>
          </cell>
          <cell r="AH31" t="str">
            <v>D</v>
          </cell>
          <cell r="AI31" t="str">
            <v/>
          </cell>
          <cell r="AJ31">
            <v>17</v>
          </cell>
          <cell r="AK31">
            <v>3</v>
          </cell>
          <cell r="AL31" t="str">
            <v>PRCGYD</v>
          </cell>
          <cell r="AM31" t="str">
            <v>PM3</v>
          </cell>
          <cell r="AN31" t="str">
            <v>+</v>
          </cell>
          <cell r="AO31" t="str">
            <v>P</v>
          </cell>
          <cell r="AP31" t="str">
            <v/>
          </cell>
          <cell r="AQ31" t="str">
            <v>EUR4</v>
          </cell>
          <cell r="AR31" t="str">
            <v>20</v>
          </cell>
          <cell r="AS31" t="str">
            <v>PNE1</v>
          </cell>
          <cell r="AT31" t="str">
            <v>PNE1</v>
          </cell>
          <cell r="AU31">
            <v>45809</v>
          </cell>
        </row>
        <row r="32">
          <cell r="A32">
            <v>165338</v>
          </cell>
          <cell r="B32" t="str">
            <v>315/80R22.5 X LINE ENERGY D TL 156/150L VB MI</v>
          </cell>
          <cell r="C32" t="str">
            <v>101</v>
          </cell>
          <cell r="D32" t="str">
            <v>EUR STD1</v>
          </cell>
          <cell r="E32" t="str">
            <v>O</v>
          </cell>
          <cell r="F32" t="str">
            <v>101</v>
          </cell>
          <cell r="G32" t="str">
            <v>PL</v>
          </cell>
          <cell r="H32" t="str">
            <v>C</v>
          </cell>
          <cell r="I32" t="str">
            <v>P</v>
          </cell>
          <cell r="J32" t="str">
            <v>002</v>
          </cell>
          <cell r="K32" t="str">
            <v>MICHELIN</v>
          </cell>
          <cell r="L32" t="str">
            <v>0HS</v>
          </cell>
          <cell r="M32" t="str">
            <v>X LINE ENERGY D</v>
          </cell>
          <cell r="N32" t="str">
            <v>315/80R22.5</v>
          </cell>
          <cell r="O32">
            <v>315</v>
          </cell>
          <cell r="P32" t="str">
            <v>80</v>
          </cell>
          <cell r="Q32">
            <v>22.5</v>
          </cell>
          <cell r="R32" t="str">
            <v>R</v>
          </cell>
          <cell r="S32">
            <v>156</v>
          </cell>
          <cell r="T32">
            <v>150</v>
          </cell>
          <cell r="U32" t="str">
            <v>L</v>
          </cell>
          <cell r="V32">
            <v>154</v>
          </cell>
          <cell r="W32">
            <v>150</v>
          </cell>
          <cell r="X32" t="str">
            <v>M</v>
          </cell>
          <cell r="Y32" t="str">
            <v/>
          </cell>
          <cell r="Z32" t="str">
            <v/>
          </cell>
          <cell r="AA32">
            <v>66242</v>
          </cell>
          <cell r="AD32" t="str">
            <v>TL</v>
          </cell>
          <cell r="AE32" t="str">
            <v>C</v>
          </cell>
          <cell r="AF32" t="str">
            <v>G</v>
          </cell>
          <cell r="AG32" t="str">
            <v>A</v>
          </cell>
          <cell r="AH32" t="str">
            <v>D</v>
          </cell>
          <cell r="AI32" t="str">
            <v/>
          </cell>
          <cell r="AJ32">
            <v>16</v>
          </cell>
          <cell r="AK32">
            <v>3</v>
          </cell>
          <cell r="AL32" t="str">
            <v>PRCGAD</v>
          </cell>
          <cell r="AM32" t="str">
            <v>PG1</v>
          </cell>
          <cell r="AN32" t="str">
            <v>+</v>
          </cell>
          <cell r="AO32" t="str">
            <v>P</v>
          </cell>
          <cell r="AP32" t="str">
            <v>PLEU</v>
          </cell>
          <cell r="AQ32" t="str">
            <v>EUR1</v>
          </cell>
          <cell r="AR32" t="str">
            <v>20</v>
          </cell>
          <cell r="AS32" t="str">
            <v>PNE1</v>
          </cell>
          <cell r="AT32" t="str">
            <v>PNE1</v>
          </cell>
          <cell r="AU32">
            <v>41699</v>
          </cell>
        </row>
        <row r="33">
          <cell r="A33">
            <v>174552</v>
          </cell>
          <cell r="B33" t="str">
            <v>305/70R22.5 X MULTI HL Z TL 154/150L VM MI</v>
          </cell>
          <cell r="C33" t="str">
            <v>101</v>
          </cell>
          <cell r="D33" t="str">
            <v>EUR STD</v>
          </cell>
          <cell r="E33" t="str">
            <v>O</v>
          </cell>
          <cell r="F33" t="str">
            <v>101</v>
          </cell>
          <cell r="G33" t="str">
            <v>PL</v>
          </cell>
          <cell r="H33" t="str">
            <v>C</v>
          </cell>
          <cell r="I33" t="str">
            <v>P</v>
          </cell>
          <cell r="J33" t="str">
            <v>002</v>
          </cell>
          <cell r="K33" t="str">
            <v>MICHELIN</v>
          </cell>
          <cell r="L33" t="str">
            <v>1B2</v>
          </cell>
          <cell r="M33" t="str">
            <v>X MULTI HL Z</v>
          </cell>
          <cell r="N33" t="str">
            <v>305/70R22.5</v>
          </cell>
          <cell r="O33">
            <v>305</v>
          </cell>
          <cell r="P33" t="str">
            <v>70</v>
          </cell>
          <cell r="Q33">
            <v>22.5</v>
          </cell>
          <cell r="R33" t="str">
            <v>R</v>
          </cell>
          <cell r="S33">
            <v>154</v>
          </cell>
          <cell r="T33">
            <v>150</v>
          </cell>
          <cell r="U33" t="str">
            <v>L</v>
          </cell>
          <cell r="V33">
            <v>152</v>
          </cell>
          <cell r="W33">
            <v>148</v>
          </cell>
          <cell r="X33" t="str">
            <v>M</v>
          </cell>
          <cell r="Y33" t="str">
            <v>L</v>
          </cell>
          <cell r="Z33" t="str">
            <v>20</v>
          </cell>
          <cell r="AA33">
            <v>55831</v>
          </cell>
          <cell r="AD33" t="str">
            <v>TL</v>
          </cell>
          <cell r="AE33" t="str">
            <v>C</v>
          </cell>
          <cell r="AF33" t="str">
            <v>G</v>
          </cell>
          <cell r="AG33" t="str">
            <v>E</v>
          </cell>
          <cell r="AH33" t="str">
            <v>Z</v>
          </cell>
          <cell r="AI33" t="str">
            <v/>
          </cell>
          <cell r="AJ33">
            <v>14.3</v>
          </cell>
          <cell r="AK33">
            <v>3</v>
          </cell>
          <cell r="AL33" t="str">
            <v>PRCGEZ</v>
          </cell>
          <cell r="AM33" t="str">
            <v>PP1</v>
          </cell>
          <cell r="AN33" t="str">
            <v>+</v>
          </cell>
          <cell r="AO33" t="str">
            <v>P</v>
          </cell>
          <cell r="AP33" t="str">
            <v>PLEU</v>
          </cell>
          <cell r="AQ33" t="str">
            <v>EUR4</v>
          </cell>
          <cell r="AR33" t="str">
            <v>20</v>
          </cell>
          <cell r="AS33" t="str">
            <v>PNE1</v>
          </cell>
          <cell r="AT33" t="str">
            <v>PNE1</v>
          </cell>
          <cell r="AU33">
            <v>44136</v>
          </cell>
        </row>
        <row r="34">
          <cell r="A34">
            <v>175857</v>
          </cell>
          <cell r="B34" t="str">
            <v>13R22.5 X WORKS D TL 156/150K VG MI</v>
          </cell>
          <cell r="C34" t="str">
            <v>101</v>
          </cell>
          <cell r="D34" t="str">
            <v>EUR STD</v>
          </cell>
          <cell r="E34" t="str">
            <v>O</v>
          </cell>
          <cell r="F34" t="str">
            <v>101</v>
          </cell>
          <cell r="G34" t="str">
            <v>PL</v>
          </cell>
          <cell r="H34" t="str">
            <v>C</v>
          </cell>
          <cell r="I34" t="str">
            <v>P</v>
          </cell>
          <cell r="J34" t="str">
            <v>002</v>
          </cell>
          <cell r="K34" t="str">
            <v>MICHELIN</v>
          </cell>
          <cell r="L34" t="str">
            <v>0TC</v>
          </cell>
          <cell r="M34" t="str">
            <v>X WORKS D</v>
          </cell>
          <cell r="N34" t="str">
            <v>13R22.5</v>
          </cell>
          <cell r="O34">
            <v>13</v>
          </cell>
          <cell r="P34" t="str">
            <v>90</v>
          </cell>
          <cell r="Q34">
            <v>22.5</v>
          </cell>
          <cell r="R34" t="str">
            <v>R</v>
          </cell>
          <cell r="S34">
            <v>156</v>
          </cell>
          <cell r="T34">
            <v>150</v>
          </cell>
          <cell r="U34" t="str">
            <v>K</v>
          </cell>
          <cell r="V34">
            <v>0</v>
          </cell>
          <cell r="W34">
            <v>0</v>
          </cell>
          <cell r="X34" t="str">
            <v/>
          </cell>
          <cell r="Y34" t="str">
            <v/>
          </cell>
          <cell r="Z34" t="str">
            <v/>
          </cell>
          <cell r="AA34">
            <v>73271</v>
          </cell>
          <cell r="AD34" t="str">
            <v>TL</v>
          </cell>
          <cell r="AE34" t="str">
            <v>C</v>
          </cell>
          <cell r="AF34" t="str">
            <v>G</v>
          </cell>
          <cell r="AG34" t="str">
            <v>Y</v>
          </cell>
          <cell r="AH34" t="str">
            <v>D</v>
          </cell>
          <cell r="AI34" t="str">
            <v/>
          </cell>
          <cell r="AJ34">
            <v>21.5</v>
          </cell>
          <cell r="AK34">
            <v>3</v>
          </cell>
          <cell r="AL34" t="str">
            <v>PRCGYD</v>
          </cell>
          <cell r="AM34" t="str">
            <v>PM3</v>
          </cell>
          <cell r="AN34" t="str">
            <v>+</v>
          </cell>
          <cell r="AO34" t="str">
            <v>P</v>
          </cell>
          <cell r="AP34" t="str">
            <v>PLEU</v>
          </cell>
          <cell r="AQ34" t="str">
            <v>EUR1</v>
          </cell>
          <cell r="AR34" t="str">
            <v>20</v>
          </cell>
          <cell r="AS34" t="str">
            <v>PNE1</v>
          </cell>
          <cell r="AT34" t="str">
            <v>PNE1</v>
          </cell>
          <cell r="AU34">
            <v>42826</v>
          </cell>
        </row>
        <row r="35">
          <cell r="A35">
            <v>179999</v>
          </cell>
          <cell r="B35" t="str">
            <v>275/70R22.5 X INCITY XZU TL 148/145J VC MI</v>
          </cell>
          <cell r="C35" t="str">
            <v>101</v>
          </cell>
          <cell r="D35" t="str">
            <v>EUR STD</v>
          </cell>
          <cell r="E35" t="str">
            <v>O</v>
          </cell>
          <cell r="F35" t="str">
            <v>101</v>
          </cell>
          <cell r="G35" t="str">
            <v>PL</v>
          </cell>
          <cell r="H35" t="str">
            <v>C</v>
          </cell>
          <cell r="I35" t="str">
            <v>P</v>
          </cell>
          <cell r="J35" t="str">
            <v>002</v>
          </cell>
          <cell r="K35" t="str">
            <v>MICHELIN</v>
          </cell>
          <cell r="L35" t="str">
            <v>063</v>
          </cell>
          <cell r="M35" t="str">
            <v>X INCITY XZU</v>
          </cell>
          <cell r="N35" t="str">
            <v>275/70R22.5</v>
          </cell>
          <cell r="O35">
            <v>275</v>
          </cell>
          <cell r="P35" t="str">
            <v>70</v>
          </cell>
          <cell r="Q35">
            <v>22.5</v>
          </cell>
          <cell r="R35" t="str">
            <v>R</v>
          </cell>
          <cell r="S35">
            <v>148</v>
          </cell>
          <cell r="T35">
            <v>145</v>
          </cell>
          <cell r="U35" t="str">
            <v>J</v>
          </cell>
          <cell r="V35">
            <v>152</v>
          </cell>
          <cell r="W35">
            <v>148</v>
          </cell>
          <cell r="X35" t="str">
            <v>E</v>
          </cell>
          <cell r="Y35" t="str">
            <v>J</v>
          </cell>
          <cell r="Z35" t="str">
            <v/>
          </cell>
          <cell r="AA35">
            <v>56800</v>
          </cell>
          <cell r="AD35" t="str">
            <v>TL</v>
          </cell>
          <cell r="AE35" t="str">
            <v>C</v>
          </cell>
          <cell r="AF35" t="str">
            <v>G</v>
          </cell>
          <cell r="AG35" t="str">
            <v>U</v>
          </cell>
          <cell r="AH35" t="str">
            <v>Z</v>
          </cell>
          <cell r="AI35" t="str">
            <v/>
          </cell>
          <cell r="AJ35">
            <v>18.5</v>
          </cell>
          <cell r="AK35">
            <v>4</v>
          </cell>
          <cell r="AL35" t="str">
            <v>PRCGUZ</v>
          </cell>
          <cell r="AM35" t="str">
            <v>PUB</v>
          </cell>
          <cell r="AN35" t="str">
            <v>+</v>
          </cell>
          <cell r="AO35" t="str">
            <v>P</v>
          </cell>
          <cell r="AP35" t="str">
            <v/>
          </cell>
          <cell r="AQ35" t="str">
            <v>EUR1</v>
          </cell>
          <cell r="AR35" t="str">
            <v>20</v>
          </cell>
          <cell r="AS35" t="str">
            <v>PNE1</v>
          </cell>
          <cell r="AT35" t="str">
            <v>PNE1</v>
          </cell>
          <cell r="AU35">
            <v>45536</v>
          </cell>
          <cell r="AV35">
            <v>47696</v>
          </cell>
        </row>
        <row r="36">
          <cell r="A36">
            <v>183553</v>
          </cell>
          <cell r="B36" t="str">
            <v>275/70R22.5 X MULTI Z TL 148/145L VM MI</v>
          </cell>
          <cell r="C36" t="str">
            <v>101</v>
          </cell>
          <cell r="D36" t="str">
            <v>EUR STD</v>
          </cell>
          <cell r="E36" t="str">
            <v>O</v>
          </cell>
          <cell r="F36" t="str">
            <v>101</v>
          </cell>
          <cell r="G36" t="str">
            <v>PL</v>
          </cell>
          <cell r="H36" t="str">
            <v>C</v>
          </cell>
          <cell r="I36" t="str">
            <v>P</v>
          </cell>
          <cell r="J36" t="str">
            <v>002</v>
          </cell>
          <cell r="K36" t="str">
            <v>MICHELIN</v>
          </cell>
          <cell r="L36" t="str">
            <v>0LT</v>
          </cell>
          <cell r="M36" t="str">
            <v>X MULTI Z</v>
          </cell>
          <cell r="N36" t="str">
            <v>275/70R22.5</v>
          </cell>
          <cell r="O36">
            <v>275</v>
          </cell>
          <cell r="P36" t="str">
            <v>70</v>
          </cell>
          <cell r="Q36">
            <v>22.5</v>
          </cell>
          <cell r="R36" t="str">
            <v>R</v>
          </cell>
          <cell r="S36">
            <v>148</v>
          </cell>
          <cell r="T36">
            <v>145</v>
          </cell>
          <cell r="U36" t="str">
            <v>L</v>
          </cell>
          <cell r="V36">
            <v>149</v>
          </cell>
          <cell r="W36">
            <v>146</v>
          </cell>
          <cell r="X36" t="str">
            <v>K</v>
          </cell>
          <cell r="Y36" t="str">
            <v>J</v>
          </cell>
          <cell r="Z36" t="str">
            <v>18</v>
          </cell>
          <cell r="AA36">
            <v>51692</v>
          </cell>
          <cell r="AD36" t="str">
            <v>TL</v>
          </cell>
          <cell r="AE36" t="str">
            <v>C</v>
          </cell>
          <cell r="AF36" t="str">
            <v>G</v>
          </cell>
          <cell r="AG36" t="str">
            <v>E</v>
          </cell>
          <cell r="AH36" t="str">
            <v>Z</v>
          </cell>
          <cell r="AI36" t="str">
            <v/>
          </cell>
          <cell r="AJ36">
            <v>14</v>
          </cell>
          <cell r="AK36">
            <v>3</v>
          </cell>
          <cell r="AL36" t="str">
            <v>PRCGEZ</v>
          </cell>
          <cell r="AM36" t="str">
            <v>PP1</v>
          </cell>
          <cell r="AN36" t="str">
            <v>+</v>
          </cell>
          <cell r="AO36" t="str">
            <v>P</v>
          </cell>
          <cell r="AP36" t="str">
            <v/>
          </cell>
          <cell r="AQ36" t="str">
            <v>EUR4</v>
          </cell>
          <cell r="AR36" t="str">
            <v>20</v>
          </cell>
          <cell r="AS36" t="str">
            <v>PAI1</v>
          </cell>
          <cell r="AT36" t="str">
            <v>PAI1</v>
          </cell>
          <cell r="AU36">
            <v>42125</v>
          </cell>
        </row>
        <row r="37">
          <cell r="A37">
            <v>183637</v>
          </cell>
          <cell r="B37" t="str">
            <v>265/70R17.5 X MULTI D TL 140/138M VG MI</v>
          </cell>
          <cell r="C37" t="str">
            <v>101</v>
          </cell>
          <cell r="D37" t="str">
            <v>EUR STD</v>
          </cell>
          <cell r="E37" t="str">
            <v>O</v>
          </cell>
          <cell r="F37" t="str">
            <v>101</v>
          </cell>
          <cell r="G37" t="str">
            <v>PL</v>
          </cell>
          <cell r="H37" t="str">
            <v>C</v>
          </cell>
          <cell r="I37" t="str">
            <v>P</v>
          </cell>
          <cell r="J37" t="str">
            <v>002</v>
          </cell>
          <cell r="K37" t="str">
            <v>MICHELIN</v>
          </cell>
          <cell r="L37" t="str">
            <v>0A6</v>
          </cell>
          <cell r="M37" t="str">
            <v>X MULTI D</v>
          </cell>
          <cell r="N37" t="str">
            <v>265/70R17.5</v>
          </cell>
          <cell r="O37">
            <v>265</v>
          </cell>
          <cell r="P37" t="str">
            <v>70</v>
          </cell>
          <cell r="Q37">
            <v>17.5</v>
          </cell>
          <cell r="R37" t="str">
            <v>R</v>
          </cell>
          <cell r="S37">
            <v>140</v>
          </cell>
          <cell r="T37">
            <v>138</v>
          </cell>
          <cell r="U37" t="str">
            <v>M</v>
          </cell>
          <cell r="V37">
            <v>0</v>
          </cell>
          <cell r="W37">
            <v>0</v>
          </cell>
          <cell r="X37" t="str">
            <v/>
          </cell>
          <cell r="Y37" t="str">
            <v/>
          </cell>
          <cell r="Z37" t="str">
            <v>_x0000__x0000_</v>
          </cell>
          <cell r="AA37">
            <v>32867</v>
          </cell>
          <cell r="AD37" t="str">
            <v>TL</v>
          </cell>
          <cell r="AE37" t="str">
            <v>C</v>
          </cell>
          <cell r="AF37" t="str">
            <v>P</v>
          </cell>
          <cell r="AG37" t="str">
            <v>E</v>
          </cell>
          <cell r="AH37" t="str">
            <v>D</v>
          </cell>
          <cell r="AI37" t="str">
            <v/>
          </cell>
          <cell r="AJ37">
            <v>13.1</v>
          </cell>
          <cell r="AK37">
            <v>2</v>
          </cell>
          <cell r="AL37" t="str">
            <v>PRCPED</v>
          </cell>
          <cell r="AM37" t="str">
            <v>PU1</v>
          </cell>
          <cell r="AN37" t="str">
            <v>+</v>
          </cell>
          <cell r="AO37" t="str">
            <v>P</v>
          </cell>
          <cell r="AP37" t="str">
            <v>PLEU</v>
          </cell>
          <cell r="AQ37" t="str">
            <v>EUR1</v>
          </cell>
          <cell r="AR37" t="str">
            <v>20</v>
          </cell>
          <cell r="AS37" t="str">
            <v>PNE1</v>
          </cell>
          <cell r="AT37" t="str">
            <v>PNE1</v>
          </cell>
          <cell r="AU37">
            <v>42248</v>
          </cell>
        </row>
        <row r="38">
          <cell r="A38">
            <v>183666</v>
          </cell>
          <cell r="B38" t="str">
            <v>295/60R22.5 X MULTI D TL 150/147L VG MI</v>
          </cell>
          <cell r="C38" t="str">
            <v>101</v>
          </cell>
          <cell r="D38" t="str">
            <v>EUR STD</v>
          </cell>
          <cell r="E38" t="str">
            <v>O</v>
          </cell>
          <cell r="F38" t="str">
            <v>101</v>
          </cell>
          <cell r="G38" t="str">
            <v>PL</v>
          </cell>
          <cell r="H38" t="str">
            <v>C</v>
          </cell>
          <cell r="I38" t="str">
            <v>P</v>
          </cell>
          <cell r="J38" t="str">
            <v>002</v>
          </cell>
          <cell r="K38" t="str">
            <v>MICHELIN</v>
          </cell>
          <cell r="L38" t="str">
            <v>0A6</v>
          </cell>
          <cell r="M38" t="str">
            <v>X MULTI D</v>
          </cell>
          <cell r="N38" t="str">
            <v>295/60R22.5</v>
          </cell>
          <cell r="O38">
            <v>295</v>
          </cell>
          <cell r="P38" t="str">
            <v>60</v>
          </cell>
          <cell r="Q38">
            <v>22.5</v>
          </cell>
          <cell r="R38" t="str">
            <v>R</v>
          </cell>
          <cell r="S38">
            <v>150</v>
          </cell>
          <cell r="T38">
            <v>147</v>
          </cell>
          <cell r="U38" t="str">
            <v>L</v>
          </cell>
          <cell r="V38">
            <v>0</v>
          </cell>
          <cell r="W38">
            <v>0</v>
          </cell>
          <cell r="X38" t="str">
            <v/>
          </cell>
          <cell r="Y38" t="str">
            <v>J</v>
          </cell>
          <cell r="Z38" t="str">
            <v/>
          </cell>
          <cell r="AA38">
            <v>52550</v>
          </cell>
          <cell r="AD38" t="str">
            <v>TL</v>
          </cell>
          <cell r="AE38" t="str">
            <v>C</v>
          </cell>
          <cell r="AF38" t="str">
            <v>G</v>
          </cell>
          <cell r="AG38" t="str">
            <v>E</v>
          </cell>
          <cell r="AH38" t="str">
            <v>D</v>
          </cell>
          <cell r="AI38" t="str">
            <v/>
          </cell>
          <cell r="AJ38">
            <v>16.3</v>
          </cell>
          <cell r="AK38">
            <v>3</v>
          </cell>
          <cell r="AL38" t="str">
            <v>PRCGED</v>
          </cell>
          <cell r="AM38" t="str">
            <v>PP1</v>
          </cell>
          <cell r="AN38" t="str">
            <v>+</v>
          </cell>
          <cell r="AO38" t="str">
            <v>P</v>
          </cell>
          <cell r="AP38" t="str">
            <v>PLEU</v>
          </cell>
          <cell r="AQ38" t="str">
            <v>EUR1</v>
          </cell>
          <cell r="AR38" t="str">
            <v>20</v>
          </cell>
          <cell r="AS38" t="str">
            <v>PNE1</v>
          </cell>
          <cell r="AT38" t="str">
            <v>PNE1</v>
          </cell>
          <cell r="AU38">
            <v>42979</v>
          </cell>
        </row>
        <row r="39">
          <cell r="A39">
            <v>184294</v>
          </cell>
          <cell r="B39" t="str">
            <v>385/55R22.5 X MULTI GRIP Z AS TL 160K VG MI</v>
          </cell>
          <cell r="C39" t="str">
            <v>101</v>
          </cell>
          <cell r="D39" t="str">
            <v>EUR STD</v>
          </cell>
          <cell r="E39" t="str">
            <v>O</v>
          </cell>
          <cell r="F39" t="str">
            <v>101</v>
          </cell>
          <cell r="G39" t="str">
            <v>PL</v>
          </cell>
          <cell r="H39" t="str">
            <v>C</v>
          </cell>
          <cell r="I39" t="str">
            <v>P</v>
          </cell>
          <cell r="J39" t="str">
            <v>002</v>
          </cell>
          <cell r="K39" t="str">
            <v>MICHELIN</v>
          </cell>
          <cell r="L39" t="str">
            <v>AUX</v>
          </cell>
          <cell r="M39" t="str">
            <v>X MULTI GRIP Z</v>
          </cell>
          <cell r="N39" t="str">
            <v>385/55R22.5</v>
          </cell>
          <cell r="O39">
            <v>385</v>
          </cell>
          <cell r="P39" t="str">
            <v>55</v>
          </cell>
          <cell r="Q39">
            <v>22.5</v>
          </cell>
          <cell r="R39" t="str">
            <v>R</v>
          </cell>
          <cell r="S39">
            <v>160</v>
          </cell>
          <cell r="T39">
            <v>0</v>
          </cell>
          <cell r="U39" t="str">
            <v>K</v>
          </cell>
          <cell r="V39">
            <v>158</v>
          </cell>
          <cell r="W39">
            <v>0</v>
          </cell>
          <cell r="X39" t="str">
            <v>L</v>
          </cell>
          <cell r="Y39" t="str">
            <v>L</v>
          </cell>
          <cell r="Z39" t="str">
            <v/>
          </cell>
          <cell r="AA39">
            <v>66422</v>
          </cell>
          <cell r="AD39" t="str">
            <v>TL</v>
          </cell>
          <cell r="AE39" t="str">
            <v>C</v>
          </cell>
          <cell r="AF39" t="str">
            <v>S</v>
          </cell>
          <cell r="AG39" t="str">
            <v>W</v>
          </cell>
          <cell r="AH39" t="str">
            <v>Z</v>
          </cell>
          <cell r="AI39" t="str">
            <v/>
          </cell>
          <cell r="AJ39">
            <v>13.2</v>
          </cell>
          <cell r="AK39">
            <v>3</v>
          </cell>
          <cell r="AL39" t="str">
            <v>PRCSWZ</v>
          </cell>
          <cell r="AM39" t="str">
            <v>PP1</v>
          </cell>
          <cell r="AN39" t="str">
            <v>+</v>
          </cell>
          <cell r="AO39" t="str">
            <v>P</v>
          </cell>
          <cell r="AP39" t="str">
            <v>PLEU</v>
          </cell>
          <cell r="AQ39" t="str">
            <v>EUR4</v>
          </cell>
          <cell r="AR39" t="str">
            <v>20</v>
          </cell>
          <cell r="AS39" t="str">
            <v>PNE1</v>
          </cell>
          <cell r="AT39" t="str">
            <v>PNE1</v>
          </cell>
          <cell r="AU39">
            <v>44378</v>
          </cell>
        </row>
        <row r="40">
          <cell r="A40">
            <v>187913</v>
          </cell>
          <cell r="B40" t="str">
            <v>295/60R22.5 X LINE ENERGY D3 TL 150/147K VQ MI</v>
          </cell>
          <cell r="C40" t="str">
            <v>101</v>
          </cell>
          <cell r="D40" t="str">
            <v>EUR STD</v>
          </cell>
          <cell r="E40" t="str">
            <v>O</v>
          </cell>
          <cell r="F40" t="str">
            <v>101</v>
          </cell>
          <cell r="G40" t="str">
            <v>PL</v>
          </cell>
          <cell r="H40" t="str">
            <v>C</v>
          </cell>
          <cell r="I40" t="str">
            <v>P</v>
          </cell>
          <cell r="J40" t="str">
            <v>002</v>
          </cell>
          <cell r="K40" t="str">
            <v>MICHELIN</v>
          </cell>
          <cell r="L40" t="str">
            <v>M5W</v>
          </cell>
          <cell r="M40" t="str">
            <v>X LINE ENERGY D3</v>
          </cell>
          <cell r="N40" t="str">
            <v>295/60R22.5</v>
          </cell>
          <cell r="O40">
            <v>295</v>
          </cell>
          <cell r="P40" t="str">
            <v>60</v>
          </cell>
          <cell r="Q40">
            <v>22.5</v>
          </cell>
          <cell r="R40" t="str">
            <v>R</v>
          </cell>
          <cell r="S40">
            <v>150</v>
          </cell>
          <cell r="T40">
            <v>147</v>
          </cell>
          <cell r="U40" t="str">
            <v>K</v>
          </cell>
          <cell r="V40">
            <v>0</v>
          </cell>
          <cell r="W40">
            <v>0</v>
          </cell>
          <cell r="X40" t="str">
            <v/>
          </cell>
          <cell r="Y40" t="str">
            <v/>
          </cell>
          <cell r="Z40" t="str">
            <v/>
          </cell>
          <cell r="AA40">
            <v>48116</v>
          </cell>
          <cell r="AD40" t="str">
            <v>TL</v>
          </cell>
          <cell r="AE40" t="str">
            <v>C</v>
          </cell>
          <cell r="AF40" t="str">
            <v>G</v>
          </cell>
          <cell r="AG40" t="str">
            <v>A</v>
          </cell>
          <cell r="AH40" t="str">
            <v>D</v>
          </cell>
          <cell r="AI40" t="str">
            <v/>
          </cell>
          <cell r="AJ40">
            <v>12</v>
          </cell>
          <cell r="AK40">
            <v>3</v>
          </cell>
          <cell r="AL40" t="str">
            <v>PRCGAD</v>
          </cell>
          <cell r="AM40" t="str">
            <v>PG1</v>
          </cell>
          <cell r="AN40" t="str">
            <v>+</v>
          </cell>
          <cell r="AO40" t="str">
            <v>P</v>
          </cell>
          <cell r="AP40" t="str">
            <v/>
          </cell>
          <cell r="AQ40" t="str">
            <v>EUR4</v>
          </cell>
          <cell r="AR40" t="str">
            <v>20</v>
          </cell>
          <cell r="AS40" t="str">
            <v>PNE1</v>
          </cell>
          <cell r="AT40" t="str">
            <v>PNE1</v>
          </cell>
          <cell r="AU40">
            <v>45536</v>
          </cell>
        </row>
        <row r="41">
          <cell r="A41">
            <v>188237</v>
          </cell>
          <cell r="B41" t="str">
            <v>8.25R15 ROUTE CONTROL T 143/141G VG GO</v>
          </cell>
          <cell r="C41" t="str">
            <v>101</v>
          </cell>
          <cell r="D41" t="str">
            <v>EUR STD</v>
          </cell>
          <cell r="E41" t="str">
            <v>O</v>
          </cell>
          <cell r="F41" t="str">
            <v>101</v>
          </cell>
          <cell r="G41" t="str">
            <v>PL</v>
          </cell>
          <cell r="H41" t="str">
            <v>C</v>
          </cell>
          <cell r="I41" t="str">
            <v>P</v>
          </cell>
          <cell r="J41" t="str">
            <v>007</v>
          </cell>
          <cell r="K41" t="str">
            <v>BFGOODRICH</v>
          </cell>
          <cell r="L41" t="str">
            <v>1MZ</v>
          </cell>
          <cell r="M41" t="str">
            <v>ROUTE CONTROL T</v>
          </cell>
          <cell r="N41" t="str">
            <v>8.25R15</v>
          </cell>
          <cell r="O41">
            <v>8.25</v>
          </cell>
          <cell r="P41" t="str">
            <v>100</v>
          </cell>
          <cell r="Q41">
            <v>15</v>
          </cell>
          <cell r="R41" t="str">
            <v>R</v>
          </cell>
          <cell r="S41">
            <v>143</v>
          </cell>
          <cell r="T41">
            <v>141</v>
          </cell>
          <cell r="U41" t="str">
            <v>G</v>
          </cell>
          <cell r="V41">
            <v>141</v>
          </cell>
          <cell r="W41">
            <v>140</v>
          </cell>
          <cell r="X41" t="str">
            <v>J</v>
          </cell>
          <cell r="Y41" t="str">
            <v/>
          </cell>
          <cell r="Z41" t="str">
            <v/>
          </cell>
          <cell r="AA41">
            <v>28862</v>
          </cell>
          <cell r="AB41">
            <v>235.4</v>
          </cell>
          <cell r="AC41">
            <v>836</v>
          </cell>
          <cell r="AD41" t="str">
            <v>TT</v>
          </cell>
          <cell r="AE41" t="str">
            <v>P</v>
          </cell>
          <cell r="AF41" t="str">
            <v>P</v>
          </cell>
          <cell r="AG41" t="str">
            <v>E</v>
          </cell>
          <cell r="AH41" t="str">
            <v>B</v>
          </cell>
          <cell r="AI41" t="str">
            <v/>
          </cell>
          <cell r="AJ41">
            <v>11.5</v>
          </cell>
          <cell r="AK41">
            <v>3</v>
          </cell>
          <cell r="AL41" t="str">
            <v>PRPPEB</v>
          </cell>
          <cell r="AM41" t="str">
            <v>PP1</v>
          </cell>
          <cell r="AN41" t="str">
            <v>+</v>
          </cell>
          <cell r="AO41" t="str">
            <v>P</v>
          </cell>
          <cell r="AP41" t="str">
            <v>PLEU</v>
          </cell>
          <cell r="AQ41" t="str">
            <v>EUR4</v>
          </cell>
          <cell r="AR41" t="str">
            <v>20</v>
          </cell>
          <cell r="AS41" t="str">
            <v>PNE1</v>
          </cell>
          <cell r="AT41" t="str">
            <v>PNE1</v>
          </cell>
          <cell r="AU41">
            <v>43070</v>
          </cell>
        </row>
        <row r="42">
          <cell r="A42">
            <v>188448</v>
          </cell>
          <cell r="B42" t="str">
            <v>215/75R17.5 X MULTI Z TL 126/124M VM MI</v>
          </cell>
          <cell r="C42" t="str">
            <v>101</v>
          </cell>
          <cell r="D42" t="str">
            <v>EUR STD</v>
          </cell>
          <cell r="E42" t="str">
            <v>O</v>
          </cell>
          <cell r="F42" t="str">
            <v>101</v>
          </cell>
          <cell r="G42" t="str">
            <v>PL</v>
          </cell>
          <cell r="H42" t="str">
            <v>C</v>
          </cell>
          <cell r="I42" t="str">
            <v>P</v>
          </cell>
          <cell r="J42" t="str">
            <v>002</v>
          </cell>
          <cell r="K42" t="str">
            <v>MICHELIN</v>
          </cell>
          <cell r="L42" t="str">
            <v>0LT</v>
          </cell>
          <cell r="M42" t="str">
            <v>X MULTI Z</v>
          </cell>
          <cell r="N42" t="str">
            <v>215/75R17.5</v>
          </cell>
          <cell r="O42">
            <v>215</v>
          </cell>
          <cell r="P42" t="str">
            <v>75</v>
          </cell>
          <cell r="Q42">
            <v>17.5</v>
          </cell>
          <cell r="R42" t="str">
            <v>R</v>
          </cell>
          <cell r="S42">
            <v>126</v>
          </cell>
          <cell r="T42">
            <v>124</v>
          </cell>
          <cell r="U42" t="str">
            <v>M</v>
          </cell>
          <cell r="V42">
            <v>0</v>
          </cell>
          <cell r="W42">
            <v>0</v>
          </cell>
          <cell r="X42" t="str">
            <v/>
          </cell>
          <cell r="Y42" t="str">
            <v>G</v>
          </cell>
          <cell r="Z42" t="str">
            <v>14</v>
          </cell>
          <cell r="AA42">
            <v>23469</v>
          </cell>
          <cell r="AD42" t="str">
            <v>TL</v>
          </cell>
          <cell r="AE42" t="str">
            <v>C</v>
          </cell>
          <cell r="AF42" t="str">
            <v>P</v>
          </cell>
          <cell r="AG42" t="str">
            <v>E</v>
          </cell>
          <cell r="AH42" t="str">
            <v>Z</v>
          </cell>
          <cell r="AI42" t="str">
            <v/>
          </cell>
          <cell r="AJ42">
            <v>11.5</v>
          </cell>
          <cell r="AK42">
            <v>2</v>
          </cell>
          <cell r="AL42" t="str">
            <v>PRCPEZ</v>
          </cell>
          <cell r="AM42" t="str">
            <v>PU1</v>
          </cell>
          <cell r="AN42" t="str">
            <v>+</v>
          </cell>
          <cell r="AO42" t="str">
            <v>P</v>
          </cell>
          <cell r="AP42" t="str">
            <v>PLEU</v>
          </cell>
          <cell r="AQ42" t="str">
            <v>EUR1</v>
          </cell>
          <cell r="AR42" t="str">
            <v>20</v>
          </cell>
          <cell r="AS42" t="str">
            <v>PNE1</v>
          </cell>
          <cell r="AT42" t="str">
            <v>PNE1</v>
          </cell>
          <cell r="AU42">
            <v>41913</v>
          </cell>
        </row>
        <row r="43">
          <cell r="A43">
            <v>188461</v>
          </cell>
          <cell r="B43" t="str">
            <v>245/70R17.5 X MULTI T2 TL 143/141J VM MI</v>
          </cell>
          <cell r="C43" t="str">
            <v>101</v>
          </cell>
          <cell r="D43" t="str">
            <v>EUR STD</v>
          </cell>
          <cell r="E43" t="str">
            <v>O</v>
          </cell>
          <cell r="F43" t="str">
            <v>101</v>
          </cell>
          <cell r="G43" t="str">
            <v>PL</v>
          </cell>
          <cell r="H43" t="str">
            <v>C</v>
          </cell>
          <cell r="I43" t="str">
            <v>P</v>
          </cell>
          <cell r="J43" t="str">
            <v>002</v>
          </cell>
          <cell r="K43" t="str">
            <v>MICHELIN</v>
          </cell>
          <cell r="L43" t="str">
            <v>1MC</v>
          </cell>
          <cell r="M43" t="str">
            <v>X MULTI T2</v>
          </cell>
          <cell r="N43" t="str">
            <v>245/70R17.5</v>
          </cell>
          <cell r="O43">
            <v>245</v>
          </cell>
          <cell r="P43" t="str">
            <v>70</v>
          </cell>
          <cell r="Q43">
            <v>17.5</v>
          </cell>
          <cell r="R43" t="str">
            <v>R</v>
          </cell>
          <cell r="S43">
            <v>143</v>
          </cell>
          <cell r="T43">
            <v>141</v>
          </cell>
          <cell r="U43" t="str">
            <v>J</v>
          </cell>
          <cell r="V43">
            <v>146</v>
          </cell>
          <cell r="W43">
            <v>146</v>
          </cell>
          <cell r="X43" t="str">
            <v>F</v>
          </cell>
          <cell r="Y43" t="str">
            <v>J</v>
          </cell>
          <cell r="Z43" t="str">
            <v>18</v>
          </cell>
          <cell r="AA43">
            <v>35009</v>
          </cell>
          <cell r="AD43" t="str">
            <v>TL</v>
          </cell>
          <cell r="AE43" t="str">
            <v>C</v>
          </cell>
          <cell r="AF43" t="str">
            <v>P</v>
          </cell>
          <cell r="AG43" t="str">
            <v>E</v>
          </cell>
          <cell r="AH43" t="str">
            <v>B</v>
          </cell>
          <cell r="AI43" t="str">
            <v/>
          </cell>
          <cell r="AJ43">
            <v>12.6</v>
          </cell>
          <cell r="AK43">
            <v>3</v>
          </cell>
          <cell r="AL43" t="str">
            <v>PRCPEB</v>
          </cell>
          <cell r="AM43" t="str">
            <v>PP1</v>
          </cell>
          <cell r="AN43" t="str">
            <v>+</v>
          </cell>
          <cell r="AO43" t="str">
            <v>P</v>
          </cell>
          <cell r="AP43" t="str">
            <v/>
          </cell>
          <cell r="AQ43" t="str">
            <v>EUR4</v>
          </cell>
          <cell r="AR43" t="str">
            <v>20</v>
          </cell>
          <cell r="AS43" t="str">
            <v>PNE1</v>
          </cell>
          <cell r="AT43" t="str">
            <v>PNE1</v>
          </cell>
          <cell r="AU43">
            <v>44652</v>
          </cell>
        </row>
        <row r="44">
          <cell r="A44">
            <v>195307</v>
          </cell>
          <cell r="B44" t="str">
            <v>315/60R22.5 X MULTI Z TL 154/148L VG MI</v>
          </cell>
          <cell r="C44" t="str">
            <v>101</v>
          </cell>
          <cell r="D44" t="str">
            <v>EUR STD</v>
          </cell>
          <cell r="E44" t="str">
            <v>O</v>
          </cell>
          <cell r="F44" t="str">
            <v>101</v>
          </cell>
          <cell r="G44" t="str">
            <v>PL</v>
          </cell>
          <cell r="H44" t="str">
            <v>C</v>
          </cell>
          <cell r="I44" t="str">
            <v>P</v>
          </cell>
          <cell r="J44" t="str">
            <v>002</v>
          </cell>
          <cell r="K44" t="str">
            <v>MICHELIN</v>
          </cell>
          <cell r="L44" t="str">
            <v>0LT</v>
          </cell>
          <cell r="M44" t="str">
            <v>X MULTI Z</v>
          </cell>
          <cell r="N44" t="str">
            <v>315/60R22.5</v>
          </cell>
          <cell r="O44">
            <v>315</v>
          </cell>
          <cell r="P44" t="str">
            <v>60</v>
          </cell>
          <cell r="Q44">
            <v>22.5</v>
          </cell>
          <cell r="R44" t="str">
            <v>R</v>
          </cell>
          <cell r="S44">
            <v>154</v>
          </cell>
          <cell r="T44">
            <v>148</v>
          </cell>
          <cell r="U44" t="str">
            <v>L</v>
          </cell>
          <cell r="V44">
            <v>152</v>
          </cell>
          <cell r="W44">
            <v>148</v>
          </cell>
          <cell r="X44" t="str">
            <v>M</v>
          </cell>
          <cell r="Y44" t="str">
            <v>L</v>
          </cell>
          <cell r="Z44" t="str">
            <v/>
          </cell>
          <cell r="AA44">
            <v>55046</v>
          </cell>
          <cell r="AD44" t="str">
            <v>TL</v>
          </cell>
          <cell r="AE44" t="str">
            <v>C</v>
          </cell>
          <cell r="AF44" t="str">
            <v>S</v>
          </cell>
          <cell r="AG44" t="str">
            <v>E</v>
          </cell>
          <cell r="AH44" t="str">
            <v>Z</v>
          </cell>
          <cell r="AI44" t="str">
            <v/>
          </cell>
          <cell r="AJ44">
            <v>11</v>
          </cell>
          <cell r="AK44">
            <v>3</v>
          </cell>
          <cell r="AL44" t="str">
            <v>PRCSEZ</v>
          </cell>
          <cell r="AM44" t="str">
            <v>PP1</v>
          </cell>
          <cell r="AN44" t="str">
            <v>+</v>
          </cell>
          <cell r="AO44" t="str">
            <v>P</v>
          </cell>
          <cell r="AP44" t="str">
            <v>PLEU</v>
          </cell>
          <cell r="AQ44" t="str">
            <v>EUR4</v>
          </cell>
          <cell r="AR44" t="str">
            <v>20</v>
          </cell>
          <cell r="AS44" t="str">
            <v>PNE1</v>
          </cell>
          <cell r="AT44" t="str">
            <v>PNE1</v>
          </cell>
          <cell r="AU44">
            <v>43709</v>
          </cell>
        </row>
        <row r="45">
          <cell r="A45">
            <v>198034</v>
          </cell>
          <cell r="B45" t="str">
            <v>255/60R19.5 X MAXITRAILER TL 143/141J VM MI</v>
          </cell>
          <cell r="C45" t="str">
            <v>101</v>
          </cell>
          <cell r="D45" t="str">
            <v>EUR STD</v>
          </cell>
          <cell r="E45" t="str">
            <v>N</v>
          </cell>
          <cell r="F45" t="str">
            <v>101</v>
          </cell>
          <cell r="G45" t="str">
            <v>PL</v>
          </cell>
          <cell r="H45" t="str">
            <v>C</v>
          </cell>
          <cell r="I45" t="str">
            <v>P</v>
          </cell>
          <cell r="J45" t="str">
            <v>002</v>
          </cell>
          <cell r="K45" t="str">
            <v>MICHELIN</v>
          </cell>
          <cell r="L45" t="str">
            <v>S02</v>
          </cell>
          <cell r="M45" t="str">
            <v>X MAXITRAILER</v>
          </cell>
          <cell r="N45" t="str">
            <v>255/60R19.5</v>
          </cell>
          <cell r="O45">
            <v>255</v>
          </cell>
          <cell r="P45" t="str">
            <v>60</v>
          </cell>
          <cell r="Q45">
            <v>19.5</v>
          </cell>
          <cell r="R45" t="str">
            <v>R</v>
          </cell>
          <cell r="S45">
            <v>143</v>
          </cell>
          <cell r="T45">
            <v>141</v>
          </cell>
          <cell r="U45" t="str">
            <v>J</v>
          </cell>
          <cell r="V45">
            <v>0</v>
          </cell>
          <cell r="W45">
            <v>0</v>
          </cell>
          <cell r="X45" t="str">
            <v/>
          </cell>
          <cell r="Y45" t="str">
            <v/>
          </cell>
          <cell r="Z45" t="str">
            <v>18</v>
          </cell>
          <cell r="AA45">
            <v>39855</v>
          </cell>
          <cell r="AD45" t="str">
            <v>TL</v>
          </cell>
          <cell r="AE45" t="str">
            <v>C</v>
          </cell>
          <cell r="AF45" t="str">
            <v>M</v>
          </cell>
          <cell r="AG45" t="str">
            <v>E</v>
          </cell>
          <cell r="AH45" t="str">
            <v>B</v>
          </cell>
          <cell r="AI45" t="str">
            <v/>
          </cell>
          <cell r="AJ45">
            <v>14</v>
          </cell>
          <cell r="AK45">
            <v>3</v>
          </cell>
          <cell r="AL45" t="str">
            <v>PRCMEB</v>
          </cell>
          <cell r="AM45" t="str">
            <v>PP1</v>
          </cell>
          <cell r="AN45" t="str">
            <v>+</v>
          </cell>
          <cell r="AO45" t="str">
            <v>P</v>
          </cell>
          <cell r="AP45" t="str">
            <v/>
          </cell>
          <cell r="AQ45" t="str">
            <v>EUR4</v>
          </cell>
          <cell r="AR45" t="str">
            <v>20</v>
          </cell>
          <cell r="AS45" t="str">
            <v>PNE1</v>
          </cell>
          <cell r="AT45" t="str">
            <v>PNE1</v>
          </cell>
          <cell r="AU45">
            <v>45717</v>
          </cell>
        </row>
        <row r="46">
          <cell r="A46">
            <v>198312</v>
          </cell>
          <cell r="B46" t="str">
            <v>215/75R17.5 ROUTE CONTROL D TL 126/124M VG GO</v>
          </cell>
          <cell r="C46" t="str">
            <v>101</v>
          </cell>
          <cell r="D46" t="str">
            <v>EUR STD</v>
          </cell>
          <cell r="E46" t="str">
            <v>O</v>
          </cell>
          <cell r="F46" t="str">
            <v>101</v>
          </cell>
          <cell r="G46" t="str">
            <v>PL</v>
          </cell>
          <cell r="H46" t="str">
            <v>C</v>
          </cell>
          <cell r="I46" t="str">
            <v>P</v>
          </cell>
          <cell r="J46" t="str">
            <v>007</v>
          </cell>
          <cell r="K46" t="str">
            <v>BFGOODRICH</v>
          </cell>
          <cell r="L46" t="str">
            <v>1KJ</v>
          </cell>
          <cell r="M46" t="str">
            <v>ROUTE CONTROL D</v>
          </cell>
          <cell r="N46" t="str">
            <v>215/75R17.5</v>
          </cell>
          <cell r="O46">
            <v>215</v>
          </cell>
          <cell r="P46" t="str">
            <v>75</v>
          </cell>
          <cell r="Q46">
            <v>17.5</v>
          </cell>
          <cell r="R46" t="str">
            <v>R</v>
          </cell>
          <cell r="S46">
            <v>126</v>
          </cell>
          <cell r="T46">
            <v>124</v>
          </cell>
          <cell r="U46" t="str">
            <v>M</v>
          </cell>
          <cell r="V46">
            <v>0</v>
          </cell>
          <cell r="W46">
            <v>0</v>
          </cell>
          <cell r="X46" t="str">
            <v/>
          </cell>
          <cell r="Y46" t="str">
            <v/>
          </cell>
          <cell r="Z46" t="str">
            <v/>
          </cell>
          <cell r="AA46">
            <v>24209</v>
          </cell>
          <cell r="AB46">
            <v>204.8</v>
          </cell>
          <cell r="AC46">
            <v>764</v>
          </cell>
          <cell r="AD46" t="str">
            <v>TL</v>
          </cell>
          <cell r="AE46" t="str">
            <v>C</v>
          </cell>
          <cell r="AF46" t="str">
            <v>P</v>
          </cell>
          <cell r="AG46" t="str">
            <v>E</v>
          </cell>
          <cell r="AH46" t="str">
            <v>D</v>
          </cell>
          <cell r="AI46" t="str">
            <v/>
          </cell>
          <cell r="AJ46">
            <v>11.5</v>
          </cell>
          <cell r="AK46">
            <v>3</v>
          </cell>
          <cell r="AL46" t="str">
            <v>PRCPED</v>
          </cell>
          <cell r="AM46" t="str">
            <v>PU1</v>
          </cell>
          <cell r="AN46" t="str">
            <v>+</v>
          </cell>
          <cell r="AO46" t="str">
            <v>P</v>
          </cell>
          <cell r="AP46" t="str">
            <v>PLEU</v>
          </cell>
          <cell r="AQ46" t="str">
            <v>EUR1</v>
          </cell>
          <cell r="AR46" t="str">
            <v>20</v>
          </cell>
          <cell r="AS46" t="str">
            <v>PNE1</v>
          </cell>
          <cell r="AT46" t="str">
            <v>PNE1</v>
          </cell>
          <cell r="AU46">
            <v>43070</v>
          </cell>
        </row>
        <row r="47">
          <cell r="A47">
            <v>200533</v>
          </cell>
          <cell r="B47" t="str">
            <v>235/75R17.5 X MULTI D TL 132/130M VG MI</v>
          </cell>
          <cell r="C47" t="str">
            <v>101</v>
          </cell>
          <cell r="D47" t="str">
            <v>EUR STD1</v>
          </cell>
          <cell r="E47" t="str">
            <v>O</v>
          </cell>
          <cell r="F47" t="str">
            <v>101</v>
          </cell>
          <cell r="G47" t="str">
            <v>PL</v>
          </cell>
          <cell r="H47" t="str">
            <v>C</v>
          </cell>
          <cell r="I47" t="str">
            <v>P</v>
          </cell>
          <cell r="J47" t="str">
            <v>002</v>
          </cell>
          <cell r="K47" t="str">
            <v>MICHELIN</v>
          </cell>
          <cell r="L47" t="str">
            <v>0A6</v>
          </cell>
          <cell r="M47" t="str">
            <v>X MULTI D</v>
          </cell>
          <cell r="N47" t="str">
            <v>235/75R17.5</v>
          </cell>
          <cell r="O47">
            <v>235</v>
          </cell>
          <cell r="P47" t="str">
            <v>75</v>
          </cell>
          <cell r="Q47">
            <v>17.5</v>
          </cell>
          <cell r="R47" t="str">
            <v>R</v>
          </cell>
          <cell r="S47">
            <v>132</v>
          </cell>
          <cell r="T47">
            <v>130</v>
          </cell>
          <cell r="U47" t="str">
            <v>M</v>
          </cell>
          <cell r="V47">
            <v>0</v>
          </cell>
          <cell r="W47">
            <v>0</v>
          </cell>
          <cell r="X47" t="str">
            <v/>
          </cell>
          <cell r="Y47" t="str">
            <v/>
          </cell>
          <cell r="Z47" t="str">
            <v/>
          </cell>
          <cell r="AA47">
            <v>28632</v>
          </cell>
          <cell r="AD47" t="str">
            <v>TL</v>
          </cell>
          <cell r="AE47" t="str">
            <v>C</v>
          </cell>
          <cell r="AF47" t="str">
            <v>P</v>
          </cell>
          <cell r="AG47" t="str">
            <v>E</v>
          </cell>
          <cell r="AH47" t="str">
            <v>D</v>
          </cell>
          <cell r="AI47" t="str">
            <v/>
          </cell>
          <cell r="AJ47">
            <v>12.5</v>
          </cell>
          <cell r="AK47">
            <v>2</v>
          </cell>
          <cell r="AL47" t="str">
            <v>PRCPED</v>
          </cell>
          <cell r="AM47" t="str">
            <v>PU1</v>
          </cell>
          <cell r="AN47" t="str">
            <v>+</v>
          </cell>
          <cell r="AO47" t="str">
            <v>P</v>
          </cell>
          <cell r="AP47" t="str">
            <v>PLEU</v>
          </cell>
          <cell r="AQ47" t="str">
            <v>EUR1</v>
          </cell>
          <cell r="AR47" t="str">
            <v>20</v>
          </cell>
          <cell r="AS47" t="str">
            <v>PNE1</v>
          </cell>
          <cell r="AT47" t="str">
            <v>PNE1</v>
          </cell>
          <cell r="AU47">
            <v>41640</v>
          </cell>
        </row>
        <row r="48">
          <cell r="A48">
            <v>204085</v>
          </cell>
          <cell r="B48" t="str">
            <v>265/70R19.5 ROUTE CONTROL D TL 140/138M VG GO</v>
          </cell>
          <cell r="C48" t="str">
            <v>104</v>
          </cell>
          <cell r="D48" t="str">
            <v>EUR STD</v>
          </cell>
          <cell r="E48" t="str">
            <v>O</v>
          </cell>
          <cell r="F48" t="str">
            <v>104</v>
          </cell>
          <cell r="G48" t="str">
            <v>PL</v>
          </cell>
          <cell r="H48" t="str">
            <v>C</v>
          </cell>
          <cell r="I48" t="str">
            <v>P</v>
          </cell>
          <cell r="J48" t="str">
            <v>007</v>
          </cell>
          <cell r="K48" t="str">
            <v>BFGOODRICH</v>
          </cell>
          <cell r="L48" t="str">
            <v>1KJ</v>
          </cell>
          <cell r="M48" t="str">
            <v>ROUTE CONTROL D</v>
          </cell>
          <cell r="N48" t="str">
            <v>265/70R19.5</v>
          </cell>
          <cell r="O48">
            <v>265</v>
          </cell>
          <cell r="P48" t="str">
            <v>70</v>
          </cell>
          <cell r="Q48">
            <v>19.5</v>
          </cell>
          <cell r="R48" t="str">
            <v>R</v>
          </cell>
          <cell r="S48">
            <v>140</v>
          </cell>
          <cell r="T48">
            <v>138</v>
          </cell>
          <cell r="U48" t="str">
            <v>M</v>
          </cell>
          <cell r="V48">
            <v>0</v>
          </cell>
          <cell r="W48">
            <v>0</v>
          </cell>
          <cell r="X48" t="str">
            <v/>
          </cell>
          <cell r="Y48" t="str">
            <v/>
          </cell>
          <cell r="Z48" t="str">
            <v/>
          </cell>
          <cell r="AA48">
            <v>33777</v>
          </cell>
          <cell r="AB48">
            <v>257.3</v>
          </cell>
          <cell r="AC48">
            <v>859</v>
          </cell>
          <cell r="AD48" t="str">
            <v>TL</v>
          </cell>
          <cell r="AE48" t="str">
            <v>C</v>
          </cell>
          <cell r="AF48" t="str">
            <v>M</v>
          </cell>
          <cell r="AG48" t="str">
            <v>E</v>
          </cell>
          <cell r="AH48" t="str">
            <v>D</v>
          </cell>
          <cell r="AI48" t="str">
            <v/>
          </cell>
          <cell r="AJ48">
            <v>12.2</v>
          </cell>
          <cell r="AK48">
            <v>3</v>
          </cell>
          <cell r="AL48" t="str">
            <v>PRCMED</v>
          </cell>
          <cell r="AM48" t="str">
            <v>PT1</v>
          </cell>
          <cell r="AN48" t="str">
            <v>+</v>
          </cell>
          <cell r="AO48" t="str">
            <v>P</v>
          </cell>
          <cell r="AP48" t="str">
            <v>PLEU</v>
          </cell>
          <cell r="AQ48" t="str">
            <v>EUR1</v>
          </cell>
          <cell r="AR48" t="str">
            <v>20</v>
          </cell>
          <cell r="AS48" t="str">
            <v>PAI1</v>
          </cell>
          <cell r="AT48" t="str">
            <v>PNE1</v>
          </cell>
          <cell r="AU48">
            <v>43070</v>
          </cell>
        </row>
        <row r="49">
          <cell r="A49">
            <v>204405</v>
          </cell>
          <cell r="B49" t="str">
            <v>305/70R22.5 X MULTI D TL 154/150L VG MI</v>
          </cell>
          <cell r="C49" t="str">
            <v>101</v>
          </cell>
          <cell r="D49" t="str">
            <v>EUR STD</v>
          </cell>
          <cell r="E49" t="str">
            <v>O</v>
          </cell>
          <cell r="F49" t="str">
            <v>101</v>
          </cell>
          <cell r="G49" t="str">
            <v>PL</v>
          </cell>
          <cell r="H49" t="str">
            <v>C</v>
          </cell>
          <cell r="I49" t="str">
            <v>P</v>
          </cell>
          <cell r="J49" t="str">
            <v>002</v>
          </cell>
          <cell r="K49" t="str">
            <v>MICHELIN</v>
          </cell>
          <cell r="L49" t="str">
            <v>0A6</v>
          </cell>
          <cell r="M49" t="str">
            <v>X MULTI D</v>
          </cell>
          <cell r="N49" t="str">
            <v>305/70R22.5</v>
          </cell>
          <cell r="O49">
            <v>305</v>
          </cell>
          <cell r="P49" t="str">
            <v>70</v>
          </cell>
          <cell r="Q49">
            <v>22.5</v>
          </cell>
          <cell r="R49" t="str">
            <v>R</v>
          </cell>
          <cell r="S49">
            <v>154</v>
          </cell>
          <cell r="T49">
            <v>150</v>
          </cell>
          <cell r="U49" t="str">
            <v>L</v>
          </cell>
          <cell r="V49">
            <v>152</v>
          </cell>
          <cell r="W49">
            <v>148</v>
          </cell>
          <cell r="X49" t="str">
            <v>M</v>
          </cell>
          <cell r="Y49" t="str">
            <v>L</v>
          </cell>
          <cell r="Z49" t="str">
            <v/>
          </cell>
          <cell r="AA49">
            <v>60192</v>
          </cell>
          <cell r="AD49" t="str">
            <v>TL</v>
          </cell>
          <cell r="AE49" t="str">
            <v>C</v>
          </cell>
          <cell r="AF49" t="str">
            <v>G</v>
          </cell>
          <cell r="AG49" t="str">
            <v>E</v>
          </cell>
          <cell r="AH49" t="str">
            <v>D</v>
          </cell>
          <cell r="AI49" t="str">
            <v/>
          </cell>
          <cell r="AJ49">
            <v>18.5</v>
          </cell>
          <cell r="AK49">
            <v>3</v>
          </cell>
          <cell r="AL49" t="str">
            <v>PRCGED</v>
          </cell>
          <cell r="AM49" t="str">
            <v>PP1</v>
          </cell>
          <cell r="AN49" t="str">
            <v>+</v>
          </cell>
          <cell r="AO49" t="str">
            <v>P</v>
          </cell>
          <cell r="AP49" t="str">
            <v>PLEU</v>
          </cell>
          <cell r="AQ49" t="str">
            <v>EUR4</v>
          </cell>
          <cell r="AR49" t="str">
            <v>20</v>
          </cell>
          <cell r="AS49" t="str">
            <v>PNE1</v>
          </cell>
          <cell r="AT49" t="str">
            <v>PNE1</v>
          </cell>
          <cell r="AU49">
            <v>44105</v>
          </cell>
        </row>
        <row r="50">
          <cell r="A50">
            <v>216743</v>
          </cell>
          <cell r="B50" t="str">
            <v>285/70R19.5 X MULTI D2 TL 148/146L VG MI</v>
          </cell>
          <cell r="C50" t="str">
            <v>101</v>
          </cell>
          <cell r="D50" t="str">
            <v>EUR STD</v>
          </cell>
          <cell r="E50" t="str">
            <v>N</v>
          </cell>
          <cell r="F50" t="str">
            <v>101</v>
          </cell>
          <cell r="G50" t="str">
            <v>PL</v>
          </cell>
          <cell r="H50" t="str">
            <v>C</v>
          </cell>
          <cell r="I50" t="str">
            <v>P</v>
          </cell>
          <cell r="J50" t="str">
            <v>002</v>
          </cell>
          <cell r="K50" t="str">
            <v>MICHELIN</v>
          </cell>
          <cell r="L50" t="str">
            <v>2AQ</v>
          </cell>
          <cell r="M50" t="str">
            <v>X MULTI D2</v>
          </cell>
          <cell r="N50" t="str">
            <v>285/70R19.5</v>
          </cell>
          <cell r="O50">
            <v>285</v>
          </cell>
          <cell r="P50" t="str">
            <v>70</v>
          </cell>
          <cell r="Q50">
            <v>19.5</v>
          </cell>
          <cell r="R50" t="str">
            <v>R</v>
          </cell>
          <cell r="S50">
            <v>148</v>
          </cell>
          <cell r="T50">
            <v>146</v>
          </cell>
          <cell r="U50" t="str">
            <v>L</v>
          </cell>
          <cell r="V50">
            <v>146</v>
          </cell>
          <cell r="W50">
            <v>144</v>
          </cell>
          <cell r="X50" t="str">
            <v>M</v>
          </cell>
          <cell r="Y50" t="str">
            <v>J</v>
          </cell>
          <cell r="Z50" t="str">
            <v>18</v>
          </cell>
          <cell r="AA50">
            <v>44310</v>
          </cell>
          <cell r="AD50" t="str">
            <v>TL</v>
          </cell>
          <cell r="AE50" t="str">
            <v>C</v>
          </cell>
          <cell r="AF50" t="str">
            <v>M</v>
          </cell>
          <cell r="AG50" t="str">
            <v>E</v>
          </cell>
          <cell r="AH50" t="str">
            <v>D</v>
          </cell>
          <cell r="AI50" t="str">
            <v/>
          </cell>
          <cell r="AJ50">
            <v>14</v>
          </cell>
          <cell r="AK50">
            <v>2</v>
          </cell>
          <cell r="AL50" t="str">
            <v>PRCMED</v>
          </cell>
          <cell r="AM50" t="str">
            <v>PT1</v>
          </cell>
          <cell r="AN50" t="str">
            <v>+</v>
          </cell>
          <cell r="AO50" t="str">
            <v>P</v>
          </cell>
          <cell r="AP50" t="str">
            <v/>
          </cell>
          <cell r="AQ50" t="str">
            <v>EUR4</v>
          </cell>
          <cell r="AR50" t="str">
            <v>20</v>
          </cell>
          <cell r="AS50" t="str">
            <v>PNE1</v>
          </cell>
          <cell r="AT50" t="str">
            <v>PNE1</v>
          </cell>
          <cell r="AU50">
            <v>45627</v>
          </cell>
        </row>
        <row r="51">
          <cell r="A51">
            <v>231405</v>
          </cell>
          <cell r="B51" t="str">
            <v>275/70R22.5 X MULTI D TL 148/145L VM MI</v>
          </cell>
          <cell r="C51" t="str">
            <v>101</v>
          </cell>
          <cell r="D51" t="str">
            <v>EUR STD</v>
          </cell>
          <cell r="E51" t="str">
            <v>O</v>
          </cell>
          <cell r="F51" t="str">
            <v>101</v>
          </cell>
          <cell r="G51" t="str">
            <v>PL</v>
          </cell>
          <cell r="H51" t="str">
            <v>C</v>
          </cell>
          <cell r="I51" t="str">
            <v>P</v>
          </cell>
          <cell r="J51" t="str">
            <v>002</v>
          </cell>
          <cell r="K51" t="str">
            <v>MICHELIN</v>
          </cell>
          <cell r="L51" t="str">
            <v>0A6</v>
          </cell>
          <cell r="M51" t="str">
            <v>X MULTI D</v>
          </cell>
          <cell r="N51" t="str">
            <v>275/70R22.5</v>
          </cell>
          <cell r="O51">
            <v>275</v>
          </cell>
          <cell r="P51" t="str">
            <v>70</v>
          </cell>
          <cell r="Q51">
            <v>22.5</v>
          </cell>
          <cell r="R51" t="str">
            <v>R</v>
          </cell>
          <cell r="S51">
            <v>148</v>
          </cell>
          <cell r="T51">
            <v>145</v>
          </cell>
          <cell r="U51" t="str">
            <v>L</v>
          </cell>
          <cell r="V51">
            <v>149</v>
          </cell>
          <cell r="W51">
            <v>146</v>
          </cell>
          <cell r="X51" t="str">
            <v>K</v>
          </cell>
          <cell r="Y51" t="str">
            <v/>
          </cell>
          <cell r="Z51" t="str">
            <v>18</v>
          </cell>
          <cell r="AA51">
            <v>53189</v>
          </cell>
          <cell r="AD51" t="str">
            <v>TL</v>
          </cell>
          <cell r="AE51" t="str">
            <v>C</v>
          </cell>
          <cell r="AF51" t="str">
            <v>G</v>
          </cell>
          <cell r="AG51" t="str">
            <v>E</v>
          </cell>
          <cell r="AH51" t="str">
            <v>D</v>
          </cell>
          <cell r="AI51" t="str">
            <v/>
          </cell>
          <cell r="AJ51">
            <v>15.3</v>
          </cell>
          <cell r="AK51">
            <v>4</v>
          </cell>
          <cell r="AL51" t="str">
            <v>PRCGED</v>
          </cell>
          <cell r="AM51" t="str">
            <v>PP1</v>
          </cell>
          <cell r="AN51" t="str">
            <v>+</v>
          </cell>
          <cell r="AO51" t="str">
            <v>P</v>
          </cell>
          <cell r="AP51" t="str">
            <v>PLEU</v>
          </cell>
          <cell r="AQ51" t="str">
            <v>EUR1</v>
          </cell>
          <cell r="AR51" t="str">
            <v>20</v>
          </cell>
          <cell r="AS51" t="str">
            <v>PAI1</v>
          </cell>
          <cell r="AT51" t="str">
            <v>PAI1</v>
          </cell>
          <cell r="AU51">
            <v>42125</v>
          </cell>
        </row>
        <row r="52">
          <cell r="A52">
            <v>231590</v>
          </cell>
          <cell r="B52" t="str">
            <v>11 R 22.5 XZY 3 TL 148/145K MI</v>
          </cell>
          <cell r="C52" t="str">
            <v>120</v>
          </cell>
          <cell r="D52" t="str">
            <v>EUR STD</v>
          </cell>
          <cell r="E52" t="str">
            <v>O</v>
          </cell>
          <cell r="F52" t="str">
            <v>120</v>
          </cell>
          <cell r="G52" t="str">
            <v>PL</v>
          </cell>
          <cell r="H52" t="str">
            <v>C</v>
          </cell>
          <cell r="I52" t="str">
            <v>P</v>
          </cell>
          <cell r="J52" t="str">
            <v>002</v>
          </cell>
          <cell r="K52" t="str">
            <v>MICHELIN</v>
          </cell>
          <cell r="L52" t="str">
            <v>AFC</v>
          </cell>
          <cell r="M52" t="str">
            <v>XZY 3</v>
          </cell>
          <cell r="N52" t="str">
            <v>11R22.5</v>
          </cell>
          <cell r="O52">
            <v>11</v>
          </cell>
          <cell r="P52" t="str">
            <v>90</v>
          </cell>
          <cell r="Q52">
            <v>22.5</v>
          </cell>
          <cell r="R52" t="str">
            <v>R</v>
          </cell>
          <cell r="S52">
            <v>148</v>
          </cell>
          <cell r="T52">
            <v>145</v>
          </cell>
          <cell r="U52" t="str">
            <v>K</v>
          </cell>
          <cell r="V52">
            <v>0</v>
          </cell>
          <cell r="W52">
            <v>0</v>
          </cell>
          <cell r="X52" t="str">
            <v/>
          </cell>
          <cell r="Y52" t="str">
            <v/>
          </cell>
          <cell r="Z52" t="str">
            <v>16</v>
          </cell>
          <cell r="AA52">
            <v>61516</v>
          </cell>
          <cell r="AD52" t="str">
            <v>TL</v>
          </cell>
          <cell r="AE52" t="str">
            <v>C</v>
          </cell>
          <cell r="AF52" t="str">
            <v>G</v>
          </cell>
          <cell r="AG52" t="str">
            <v>Y</v>
          </cell>
          <cell r="AH52" t="str">
            <v>Z</v>
          </cell>
          <cell r="AI52" t="str">
            <v/>
          </cell>
          <cell r="AJ52">
            <v>19</v>
          </cell>
          <cell r="AK52">
            <v>3</v>
          </cell>
          <cell r="AL52" t="str">
            <v>PRCGYZ</v>
          </cell>
          <cell r="AM52" t="str">
            <v>PM3</v>
          </cell>
          <cell r="AN52" t="str">
            <v>+</v>
          </cell>
          <cell r="AO52" t="str">
            <v>P</v>
          </cell>
          <cell r="AP52" t="str">
            <v>PLEU</v>
          </cell>
          <cell r="AQ52" t="str">
            <v>EUR1</v>
          </cell>
          <cell r="AR52" t="str">
            <v>20</v>
          </cell>
          <cell r="AS52" t="str">
            <v>PNE1</v>
          </cell>
          <cell r="AT52" t="str">
            <v>PNE1</v>
          </cell>
          <cell r="AU52">
            <v>42095</v>
          </cell>
          <cell r="AV52">
            <v>46388</v>
          </cell>
        </row>
        <row r="53">
          <cell r="A53">
            <v>241377</v>
          </cell>
          <cell r="B53" t="str">
            <v>275/70R22.5 X INCITY EV Z TL 152/149J VC MI</v>
          </cell>
          <cell r="C53" t="str">
            <v>101</v>
          </cell>
          <cell r="D53" t="str">
            <v>EUR STD</v>
          </cell>
          <cell r="E53" t="str">
            <v>O</v>
          </cell>
          <cell r="F53" t="str">
            <v>101</v>
          </cell>
          <cell r="G53" t="str">
            <v>PL</v>
          </cell>
          <cell r="H53" t="str">
            <v>C</v>
          </cell>
          <cell r="I53" t="str">
            <v>P</v>
          </cell>
          <cell r="J53" t="str">
            <v>002</v>
          </cell>
          <cell r="K53" t="str">
            <v>MICHELIN</v>
          </cell>
          <cell r="L53" t="str">
            <v>AUI</v>
          </cell>
          <cell r="M53" t="str">
            <v>X INCITY EV Z</v>
          </cell>
          <cell r="N53" t="str">
            <v>275/70R22.5</v>
          </cell>
          <cell r="O53">
            <v>275</v>
          </cell>
          <cell r="P53" t="str">
            <v>70</v>
          </cell>
          <cell r="Q53">
            <v>22.5</v>
          </cell>
          <cell r="R53" t="str">
            <v>R</v>
          </cell>
          <cell r="S53">
            <v>152</v>
          </cell>
          <cell r="T53">
            <v>149</v>
          </cell>
          <cell r="U53" t="str">
            <v>J</v>
          </cell>
          <cell r="V53">
            <v>0</v>
          </cell>
          <cell r="W53">
            <v>0</v>
          </cell>
          <cell r="X53" t="str">
            <v/>
          </cell>
          <cell r="Y53" t="str">
            <v/>
          </cell>
          <cell r="Z53" t="str">
            <v>18</v>
          </cell>
          <cell r="AA53">
            <v>56335</v>
          </cell>
          <cell r="AD53" t="str">
            <v>TL</v>
          </cell>
          <cell r="AE53" t="str">
            <v>C</v>
          </cell>
          <cell r="AF53" t="str">
            <v>G</v>
          </cell>
          <cell r="AG53" t="str">
            <v>U</v>
          </cell>
          <cell r="AH53" t="str">
            <v>Z</v>
          </cell>
          <cell r="AI53" t="str">
            <v/>
          </cell>
          <cell r="AJ53">
            <v>17.5</v>
          </cell>
          <cell r="AK53">
            <v>3</v>
          </cell>
          <cell r="AL53" t="str">
            <v>PRCGUZ</v>
          </cell>
          <cell r="AM53" t="str">
            <v>PUB</v>
          </cell>
          <cell r="AN53" t="str">
            <v>+</v>
          </cell>
          <cell r="AO53" t="str">
            <v>P</v>
          </cell>
          <cell r="AP53" t="str">
            <v>PLEU</v>
          </cell>
          <cell r="AQ53" t="str">
            <v>EUR4</v>
          </cell>
          <cell r="AR53" t="str">
            <v>20</v>
          </cell>
          <cell r="AS53" t="str">
            <v>PNE1</v>
          </cell>
          <cell r="AT53" t="str">
            <v>PNE1</v>
          </cell>
          <cell r="AU53">
            <v>44317</v>
          </cell>
        </row>
        <row r="54">
          <cell r="A54">
            <v>243158</v>
          </cell>
          <cell r="B54" t="str">
            <v>295/80R22.5 X MULTI ENERGY Z TL 154/150L VB MI</v>
          </cell>
          <cell r="C54" t="str">
            <v>101</v>
          </cell>
          <cell r="D54" t="str">
            <v>EUR STD</v>
          </cell>
          <cell r="E54" t="str">
            <v>O</v>
          </cell>
          <cell r="F54" t="str">
            <v>101</v>
          </cell>
          <cell r="G54" t="str">
            <v>PL</v>
          </cell>
          <cell r="H54" t="str">
            <v>C</v>
          </cell>
          <cell r="I54" t="str">
            <v>P</v>
          </cell>
          <cell r="J54" t="str">
            <v>002</v>
          </cell>
          <cell r="K54" t="str">
            <v>MICHELIN</v>
          </cell>
          <cell r="L54" t="str">
            <v>0SB</v>
          </cell>
          <cell r="M54" t="str">
            <v>X MULTI ENERGY Z</v>
          </cell>
          <cell r="N54" t="str">
            <v>295/80R22.5</v>
          </cell>
          <cell r="O54">
            <v>295</v>
          </cell>
          <cell r="P54" t="str">
            <v>80</v>
          </cell>
          <cell r="Q54">
            <v>22.5</v>
          </cell>
          <cell r="R54" t="str">
            <v>R</v>
          </cell>
          <cell r="S54">
            <v>154</v>
          </cell>
          <cell r="T54">
            <v>150</v>
          </cell>
          <cell r="U54" t="str">
            <v>L</v>
          </cell>
          <cell r="V54">
            <v>152</v>
          </cell>
          <cell r="W54">
            <v>149</v>
          </cell>
          <cell r="X54" t="str">
            <v>M</v>
          </cell>
          <cell r="Y54" t="str">
            <v>H</v>
          </cell>
          <cell r="Z54" t="str">
            <v/>
          </cell>
          <cell r="AA54">
            <v>59464</v>
          </cell>
          <cell r="AD54" t="str">
            <v>TL</v>
          </cell>
          <cell r="AE54" t="str">
            <v>C</v>
          </cell>
          <cell r="AF54" t="str">
            <v>G</v>
          </cell>
          <cell r="AG54" t="str">
            <v>E</v>
          </cell>
          <cell r="AH54" t="str">
            <v>Z</v>
          </cell>
          <cell r="AI54" t="str">
            <v/>
          </cell>
          <cell r="AJ54">
            <v>14.5</v>
          </cell>
          <cell r="AK54">
            <v>3</v>
          </cell>
          <cell r="AL54" t="str">
            <v>PRCGEZ</v>
          </cell>
          <cell r="AM54" t="str">
            <v>PP1</v>
          </cell>
          <cell r="AN54" t="str">
            <v>+</v>
          </cell>
          <cell r="AO54" t="str">
            <v>P</v>
          </cell>
          <cell r="AP54" t="str">
            <v/>
          </cell>
          <cell r="AQ54" t="str">
            <v>EUR4</v>
          </cell>
          <cell r="AR54" t="str">
            <v>20</v>
          </cell>
          <cell r="AS54" t="str">
            <v>PNE1</v>
          </cell>
          <cell r="AT54" t="str">
            <v>PNE1</v>
          </cell>
          <cell r="AU54">
            <v>45200</v>
          </cell>
        </row>
        <row r="55">
          <cell r="A55">
            <v>245059</v>
          </cell>
          <cell r="B55" t="str">
            <v>285/70R19.5 X MULTI Z TL 146/144L VM MI</v>
          </cell>
          <cell r="C55" t="str">
            <v>101</v>
          </cell>
          <cell r="D55" t="str">
            <v>EUR STD</v>
          </cell>
          <cell r="E55" t="str">
            <v>O</v>
          </cell>
          <cell r="F55" t="str">
            <v>101</v>
          </cell>
          <cell r="G55" t="str">
            <v>PL</v>
          </cell>
          <cell r="H55" t="str">
            <v>C</v>
          </cell>
          <cell r="I55" t="str">
            <v>P</v>
          </cell>
          <cell r="J55" t="str">
            <v>002</v>
          </cell>
          <cell r="K55" t="str">
            <v>MICHELIN</v>
          </cell>
          <cell r="L55" t="str">
            <v>0LT</v>
          </cell>
          <cell r="M55" t="str">
            <v>X MULTI Z</v>
          </cell>
          <cell r="N55" t="str">
            <v>285/70R19.5</v>
          </cell>
          <cell r="O55">
            <v>285</v>
          </cell>
          <cell r="P55" t="str">
            <v>70</v>
          </cell>
          <cell r="Q55">
            <v>19.5</v>
          </cell>
          <cell r="R55" t="str">
            <v>R</v>
          </cell>
          <cell r="S55">
            <v>146</v>
          </cell>
          <cell r="T55">
            <v>144</v>
          </cell>
          <cell r="U55" t="str">
            <v>L</v>
          </cell>
          <cell r="V55">
            <v>145</v>
          </cell>
          <cell r="W55">
            <v>143</v>
          </cell>
          <cell r="X55" t="str">
            <v>M</v>
          </cell>
          <cell r="Y55" t="str">
            <v>H</v>
          </cell>
          <cell r="Z55" t="str">
            <v/>
          </cell>
          <cell r="AA55">
            <v>41447</v>
          </cell>
          <cell r="AD55" t="str">
            <v>TL</v>
          </cell>
          <cell r="AE55" t="str">
            <v>C</v>
          </cell>
          <cell r="AF55" t="str">
            <v>M</v>
          </cell>
          <cell r="AG55" t="str">
            <v>E</v>
          </cell>
          <cell r="AH55" t="str">
            <v>Z</v>
          </cell>
          <cell r="AI55" t="str">
            <v/>
          </cell>
          <cell r="AJ55">
            <v>12.5</v>
          </cell>
          <cell r="AK55">
            <v>3</v>
          </cell>
          <cell r="AL55" t="str">
            <v>PRCMEZ</v>
          </cell>
          <cell r="AM55" t="str">
            <v>PT1</v>
          </cell>
          <cell r="AN55" t="str">
            <v>+</v>
          </cell>
          <cell r="AO55" t="str">
            <v>P</v>
          </cell>
          <cell r="AP55" t="str">
            <v>PLEU</v>
          </cell>
          <cell r="AQ55" t="str">
            <v>EUR1</v>
          </cell>
          <cell r="AR55" t="str">
            <v>20</v>
          </cell>
          <cell r="AS55" t="str">
            <v>PNE1</v>
          </cell>
          <cell r="AT55" t="str">
            <v>PNE1</v>
          </cell>
          <cell r="AU55">
            <v>41883</v>
          </cell>
          <cell r="AV55">
            <v>45689</v>
          </cell>
        </row>
        <row r="56">
          <cell r="A56">
            <v>249703</v>
          </cell>
          <cell r="B56" t="str">
            <v>295/60R22.5 X LINE ENERGY Z TL 150/147L VC MI</v>
          </cell>
          <cell r="C56" t="str">
            <v>105</v>
          </cell>
          <cell r="D56" t="str">
            <v>EUR STD</v>
          </cell>
          <cell r="E56" t="str">
            <v>O</v>
          </cell>
          <cell r="F56" t="str">
            <v>104</v>
          </cell>
          <cell r="G56" t="str">
            <v>PL</v>
          </cell>
          <cell r="H56" t="str">
            <v>C</v>
          </cell>
          <cell r="I56" t="str">
            <v>P</v>
          </cell>
          <cell r="J56" t="str">
            <v>002</v>
          </cell>
          <cell r="K56" t="str">
            <v>MICHELIN</v>
          </cell>
          <cell r="L56" t="str">
            <v>0LS</v>
          </cell>
          <cell r="M56" t="str">
            <v>X LINE ENERGY Z</v>
          </cell>
          <cell r="N56" t="str">
            <v>295/60R22.5</v>
          </cell>
          <cell r="O56">
            <v>295</v>
          </cell>
          <cell r="P56" t="str">
            <v>60</v>
          </cell>
          <cell r="Q56">
            <v>22.5</v>
          </cell>
          <cell r="R56" t="str">
            <v>R</v>
          </cell>
          <cell r="S56">
            <v>150</v>
          </cell>
          <cell r="T56">
            <v>147</v>
          </cell>
          <cell r="U56" t="str">
            <v>L</v>
          </cell>
          <cell r="V56">
            <v>0</v>
          </cell>
          <cell r="W56">
            <v>0</v>
          </cell>
          <cell r="X56" t="str">
            <v>_x0000__x0000_</v>
          </cell>
          <cell r="Y56" t="str">
            <v>J</v>
          </cell>
          <cell r="Z56" t="str">
            <v/>
          </cell>
          <cell r="AA56">
            <v>48852</v>
          </cell>
          <cell r="AD56" t="str">
            <v>TL</v>
          </cell>
          <cell r="AE56" t="str">
            <v>C</v>
          </cell>
          <cell r="AF56" t="str">
            <v>G</v>
          </cell>
          <cell r="AG56" t="str">
            <v>A</v>
          </cell>
          <cell r="AH56" t="str">
            <v>Z</v>
          </cell>
          <cell r="AI56" t="str">
            <v/>
          </cell>
          <cell r="AJ56">
            <v>11</v>
          </cell>
          <cell r="AK56">
            <v>3</v>
          </cell>
          <cell r="AL56" t="str">
            <v>PRCGAZ</v>
          </cell>
          <cell r="AM56" t="str">
            <v>PG1</v>
          </cell>
          <cell r="AN56" t="str">
            <v>+</v>
          </cell>
          <cell r="AO56" t="str">
            <v>P</v>
          </cell>
          <cell r="AP56" t="str">
            <v/>
          </cell>
          <cell r="AQ56" t="str">
            <v>EUR4</v>
          </cell>
          <cell r="AR56" t="str">
            <v>20</v>
          </cell>
          <cell r="AS56" t="str">
            <v>PAN1</v>
          </cell>
          <cell r="AT56" t="str">
            <v>PAN1</v>
          </cell>
          <cell r="AU56">
            <v>45108</v>
          </cell>
        </row>
        <row r="57">
          <cell r="A57">
            <v>255154</v>
          </cell>
          <cell r="B57" t="str">
            <v>265/70R19.5 X MULTI Z2 TL 140/138M VG MI</v>
          </cell>
          <cell r="C57" t="str">
            <v>101</v>
          </cell>
          <cell r="D57" t="str">
            <v>EUR STD</v>
          </cell>
          <cell r="E57" t="str">
            <v>N</v>
          </cell>
          <cell r="F57" t="str">
            <v>101</v>
          </cell>
          <cell r="G57" t="str">
            <v>PL</v>
          </cell>
          <cell r="H57" t="str">
            <v>C</v>
          </cell>
          <cell r="I57" t="str">
            <v>P</v>
          </cell>
          <cell r="J57" t="str">
            <v>002</v>
          </cell>
          <cell r="K57" t="str">
            <v>MICHELIN</v>
          </cell>
          <cell r="L57" t="str">
            <v>AT0</v>
          </cell>
          <cell r="M57" t="str">
            <v>X MULTI Z2</v>
          </cell>
          <cell r="N57" t="str">
            <v>265/70R19.5</v>
          </cell>
          <cell r="O57">
            <v>265</v>
          </cell>
          <cell r="P57" t="str">
            <v>70</v>
          </cell>
          <cell r="Q57">
            <v>19.5</v>
          </cell>
          <cell r="R57" t="str">
            <v>R</v>
          </cell>
          <cell r="S57">
            <v>140</v>
          </cell>
          <cell r="T57">
            <v>138</v>
          </cell>
          <cell r="U57" t="str">
            <v>M</v>
          </cell>
          <cell r="V57">
            <v>145</v>
          </cell>
          <cell r="W57">
            <v>143</v>
          </cell>
          <cell r="X57" t="str">
            <v>J</v>
          </cell>
          <cell r="Y57" t="str">
            <v>G</v>
          </cell>
          <cell r="Z57" t="str">
            <v/>
          </cell>
          <cell r="AA57">
            <v>38234</v>
          </cell>
          <cell r="AD57" t="str">
            <v>TL</v>
          </cell>
          <cell r="AE57" t="str">
            <v>C</v>
          </cell>
          <cell r="AF57" t="str">
            <v>M</v>
          </cell>
          <cell r="AG57" t="str">
            <v>E</v>
          </cell>
          <cell r="AH57" t="str">
            <v>Z</v>
          </cell>
          <cell r="AI57" t="str">
            <v/>
          </cell>
          <cell r="AJ57">
            <v>12.5</v>
          </cell>
          <cell r="AK57">
            <v>3</v>
          </cell>
          <cell r="AL57" t="str">
            <v>PRCMEZ</v>
          </cell>
          <cell r="AM57" t="str">
            <v>PP1</v>
          </cell>
          <cell r="AN57" t="str">
            <v>+</v>
          </cell>
          <cell r="AO57" t="str">
            <v>P</v>
          </cell>
          <cell r="AP57" t="str">
            <v/>
          </cell>
          <cell r="AQ57" t="str">
            <v>EUR4</v>
          </cell>
          <cell r="AR57" t="str">
            <v>20</v>
          </cell>
          <cell r="AS57" t="str">
            <v>PNE1</v>
          </cell>
          <cell r="AT57" t="str">
            <v>PNE1</v>
          </cell>
          <cell r="AU57">
            <v>45717</v>
          </cell>
        </row>
        <row r="58">
          <cell r="A58">
            <v>255995</v>
          </cell>
          <cell r="B58" t="str">
            <v>12R22.5 X MULTI D2 TL 152/149L VM MI</v>
          </cell>
          <cell r="C58" t="str">
            <v>102</v>
          </cell>
          <cell r="D58" t="str">
            <v>EUR STD</v>
          </cell>
          <cell r="E58" t="str">
            <v>O</v>
          </cell>
          <cell r="F58" t="str">
            <v>102</v>
          </cell>
          <cell r="G58" t="str">
            <v>PL</v>
          </cell>
          <cell r="H58" t="str">
            <v>C</v>
          </cell>
          <cell r="I58" t="str">
            <v>P</v>
          </cell>
          <cell r="J58" t="str">
            <v>002</v>
          </cell>
          <cell r="K58" t="str">
            <v>MICHELIN</v>
          </cell>
          <cell r="L58" t="str">
            <v>2AQ</v>
          </cell>
          <cell r="M58" t="str">
            <v>X MULTI D2</v>
          </cell>
          <cell r="N58" t="str">
            <v>12R22.5</v>
          </cell>
          <cell r="O58">
            <v>12</v>
          </cell>
          <cell r="P58" t="str">
            <v>90</v>
          </cell>
          <cell r="Q58">
            <v>22.5</v>
          </cell>
          <cell r="R58" t="str">
            <v>R</v>
          </cell>
          <cell r="S58">
            <v>152</v>
          </cell>
          <cell r="T58">
            <v>149</v>
          </cell>
          <cell r="U58" t="str">
            <v>L</v>
          </cell>
          <cell r="V58">
            <v>0</v>
          </cell>
          <cell r="W58">
            <v>0</v>
          </cell>
          <cell r="X58" t="str">
            <v/>
          </cell>
          <cell r="Y58" t="str">
            <v>J</v>
          </cell>
          <cell r="Z58" t="str">
            <v>18</v>
          </cell>
          <cell r="AA58">
            <v>67000</v>
          </cell>
          <cell r="AD58" t="str">
            <v>TL</v>
          </cell>
          <cell r="AE58" t="str">
            <v>C</v>
          </cell>
          <cell r="AF58" t="str">
            <v>G</v>
          </cell>
          <cell r="AG58" t="str">
            <v>E</v>
          </cell>
          <cell r="AH58" t="str">
            <v>D</v>
          </cell>
          <cell r="AI58" t="str">
            <v/>
          </cell>
          <cell r="AJ58">
            <v>22</v>
          </cell>
          <cell r="AK58">
            <v>3</v>
          </cell>
          <cell r="AL58" t="str">
            <v>PRCGED</v>
          </cell>
          <cell r="AM58" t="str">
            <v>PP1</v>
          </cell>
          <cell r="AN58" t="str">
            <v>+</v>
          </cell>
          <cell r="AO58" t="str">
            <v>P</v>
          </cell>
          <cell r="AP58" t="str">
            <v/>
          </cell>
          <cell r="AQ58" t="str">
            <v>EUR4</v>
          </cell>
          <cell r="AR58" t="str">
            <v>20</v>
          </cell>
          <cell r="AS58" t="str">
            <v>PAM1</v>
          </cell>
          <cell r="AT58" t="str">
            <v>PAM1</v>
          </cell>
          <cell r="AU58">
            <v>44835</v>
          </cell>
          <cell r="AV58">
            <v>45689</v>
          </cell>
        </row>
        <row r="59">
          <cell r="A59">
            <v>256387</v>
          </cell>
          <cell r="B59" t="str">
            <v>11R22.5 X MULTI D+ TL 148/145L VM MI</v>
          </cell>
          <cell r="C59" t="str">
            <v>108</v>
          </cell>
          <cell r="D59" t="str">
            <v>EUR STD - IMPORT</v>
          </cell>
          <cell r="E59" t="str">
            <v>O</v>
          </cell>
          <cell r="F59" t="str">
            <v>112</v>
          </cell>
          <cell r="G59" t="str">
            <v>PL</v>
          </cell>
          <cell r="H59" t="str">
            <v>C</v>
          </cell>
          <cell r="I59" t="str">
            <v>P</v>
          </cell>
          <cell r="J59" t="str">
            <v>002</v>
          </cell>
          <cell r="K59" t="str">
            <v>MICHELIN</v>
          </cell>
          <cell r="L59" t="str">
            <v>1WM</v>
          </cell>
          <cell r="M59" t="str">
            <v>X MULTI D+</v>
          </cell>
          <cell r="N59" t="str">
            <v>11R22.5</v>
          </cell>
          <cell r="O59">
            <v>11</v>
          </cell>
          <cell r="P59" t="str">
            <v>90</v>
          </cell>
          <cell r="Q59">
            <v>22.5</v>
          </cell>
          <cell r="R59" t="str">
            <v>R</v>
          </cell>
          <cell r="S59">
            <v>148</v>
          </cell>
          <cell r="T59">
            <v>145</v>
          </cell>
          <cell r="U59" t="str">
            <v>L</v>
          </cell>
          <cell r="V59">
            <v>0</v>
          </cell>
          <cell r="W59">
            <v>0</v>
          </cell>
          <cell r="X59" t="str">
            <v/>
          </cell>
          <cell r="Y59" t="str">
            <v/>
          </cell>
          <cell r="Z59" t="str">
            <v>16</v>
          </cell>
          <cell r="AA59">
            <v>63461</v>
          </cell>
          <cell r="AD59" t="str">
            <v>TL</v>
          </cell>
          <cell r="AE59" t="str">
            <v>C</v>
          </cell>
          <cell r="AF59" t="str">
            <v>G</v>
          </cell>
          <cell r="AG59" t="str">
            <v>E</v>
          </cell>
          <cell r="AH59" t="str">
            <v>D</v>
          </cell>
          <cell r="AI59" t="str">
            <v/>
          </cell>
          <cell r="AJ59">
            <v>23.5</v>
          </cell>
          <cell r="AK59">
            <v>3</v>
          </cell>
          <cell r="AL59" t="str">
            <v>PRCGED</v>
          </cell>
          <cell r="AM59" t="str">
            <v>PP1</v>
          </cell>
          <cell r="AN59" t="str">
            <v>+</v>
          </cell>
          <cell r="AO59" t="str">
            <v>P</v>
          </cell>
          <cell r="AP59" t="str">
            <v>PLEU</v>
          </cell>
          <cell r="AQ59" t="str">
            <v>EUR4</v>
          </cell>
          <cell r="AR59" t="str">
            <v>20</v>
          </cell>
          <cell r="AS59" t="str">
            <v>PAM1</v>
          </cell>
          <cell r="AT59" t="str">
            <v>PAM1</v>
          </cell>
          <cell r="AU59">
            <v>43709</v>
          </cell>
        </row>
        <row r="60">
          <cell r="A60">
            <v>258778</v>
          </cell>
          <cell r="B60" t="str">
            <v>315/80R22.5 X MULTI HD D 156/150L TL VM MI</v>
          </cell>
          <cell r="C60" t="str">
            <v>105</v>
          </cell>
          <cell r="D60" t="str">
            <v>EUR STD SOURCING EUR+UCH</v>
          </cell>
          <cell r="E60" t="str">
            <v>O</v>
          </cell>
          <cell r="F60" t="str">
            <v>105</v>
          </cell>
          <cell r="G60" t="str">
            <v>PL</v>
          </cell>
          <cell r="H60" t="str">
            <v>C</v>
          </cell>
          <cell r="I60" t="str">
            <v>P</v>
          </cell>
          <cell r="J60" t="str">
            <v>002</v>
          </cell>
          <cell r="K60" t="str">
            <v>MICHELIN</v>
          </cell>
          <cell r="L60" t="str">
            <v>0GG</v>
          </cell>
          <cell r="M60" t="str">
            <v>X MULTI HD D</v>
          </cell>
          <cell r="N60" t="str">
            <v>315/80R22.5</v>
          </cell>
          <cell r="O60">
            <v>315</v>
          </cell>
          <cell r="P60" t="str">
            <v>80</v>
          </cell>
          <cell r="Q60">
            <v>22.5</v>
          </cell>
          <cell r="R60" t="str">
            <v>R</v>
          </cell>
          <cell r="S60">
            <v>156</v>
          </cell>
          <cell r="T60">
            <v>150</v>
          </cell>
          <cell r="U60" t="str">
            <v>L</v>
          </cell>
          <cell r="V60">
            <v>154</v>
          </cell>
          <cell r="W60">
            <v>150</v>
          </cell>
          <cell r="X60" t="str">
            <v>M</v>
          </cell>
          <cell r="Y60" t="str">
            <v>J</v>
          </cell>
          <cell r="Z60" t="str">
            <v>18</v>
          </cell>
          <cell r="AA60">
            <v>72756</v>
          </cell>
          <cell r="AD60" t="str">
            <v>TL</v>
          </cell>
          <cell r="AE60" t="str">
            <v>P</v>
          </cell>
          <cell r="AF60" t="str">
            <v>G</v>
          </cell>
          <cell r="AG60" t="str">
            <v>E</v>
          </cell>
          <cell r="AH60" t="str">
            <v>D</v>
          </cell>
          <cell r="AI60" t="str">
            <v/>
          </cell>
          <cell r="AJ60">
            <v>23.5</v>
          </cell>
          <cell r="AK60">
            <v>3</v>
          </cell>
          <cell r="AL60" t="str">
            <v>PRPGED</v>
          </cell>
          <cell r="AM60" t="str">
            <v>PP1</v>
          </cell>
          <cell r="AN60" t="str">
            <v>+</v>
          </cell>
          <cell r="AO60" t="str">
            <v>P</v>
          </cell>
          <cell r="AP60" t="str">
            <v>PLEU</v>
          </cell>
          <cell r="AQ60" t="str">
            <v>EUR4</v>
          </cell>
          <cell r="AR60" t="str">
            <v>20</v>
          </cell>
          <cell r="AS60" t="str">
            <v>PAI1</v>
          </cell>
          <cell r="AT60" t="str">
            <v>PAM1</v>
          </cell>
          <cell r="AU60">
            <v>43525</v>
          </cell>
          <cell r="AV60">
            <v>45992</v>
          </cell>
        </row>
        <row r="61">
          <cell r="A61">
            <v>261138</v>
          </cell>
          <cell r="B61" t="str">
            <v>315/70R22.5 ROUTE CONTROL S2 TL 156/150L VM GO</v>
          </cell>
          <cell r="C61" t="str">
            <v>101</v>
          </cell>
          <cell r="D61" t="str">
            <v>EUR STD</v>
          </cell>
          <cell r="E61" t="str">
            <v>O</v>
          </cell>
          <cell r="F61" t="str">
            <v>101</v>
          </cell>
          <cell r="G61" t="str">
            <v>PL</v>
          </cell>
          <cell r="H61" t="str">
            <v>C</v>
          </cell>
          <cell r="I61" t="str">
            <v>P</v>
          </cell>
          <cell r="J61" t="str">
            <v>007</v>
          </cell>
          <cell r="K61" t="str">
            <v>BFGOODRICH</v>
          </cell>
          <cell r="L61" t="str">
            <v>AR0</v>
          </cell>
          <cell r="M61" t="str">
            <v>ROUTE CONTROL S2</v>
          </cell>
          <cell r="N61" t="str">
            <v>315/70R22.5</v>
          </cell>
          <cell r="O61">
            <v>315</v>
          </cell>
          <cell r="P61" t="str">
            <v>70</v>
          </cell>
          <cell r="Q61">
            <v>22.5</v>
          </cell>
          <cell r="R61" t="str">
            <v>R</v>
          </cell>
          <cell r="S61">
            <v>156</v>
          </cell>
          <cell r="T61">
            <v>150</v>
          </cell>
          <cell r="U61" t="str">
            <v>L</v>
          </cell>
          <cell r="V61">
            <v>154</v>
          </cell>
          <cell r="W61">
            <v>150</v>
          </cell>
          <cell r="X61" t="str">
            <v>M</v>
          </cell>
          <cell r="Y61" t="str">
            <v>L</v>
          </cell>
          <cell r="Z61" t="str">
            <v/>
          </cell>
          <cell r="AA61">
            <v>53747</v>
          </cell>
          <cell r="AD61" t="str">
            <v>TL</v>
          </cell>
          <cell r="AE61" t="str">
            <v>C</v>
          </cell>
          <cell r="AF61" t="str">
            <v>G</v>
          </cell>
          <cell r="AG61" t="str">
            <v>E</v>
          </cell>
          <cell r="AH61" t="str">
            <v>Z</v>
          </cell>
          <cell r="AI61" t="str">
            <v/>
          </cell>
          <cell r="AJ61">
            <v>14</v>
          </cell>
          <cell r="AK61">
            <v>3</v>
          </cell>
          <cell r="AL61" t="str">
            <v>PRCGEZ</v>
          </cell>
          <cell r="AM61" t="str">
            <v>PP1</v>
          </cell>
          <cell r="AN61" t="str">
            <v>+</v>
          </cell>
          <cell r="AO61" t="str">
            <v>P</v>
          </cell>
          <cell r="AP61" t="str">
            <v>PLEU</v>
          </cell>
          <cell r="AQ61" t="str">
            <v>EUR4</v>
          </cell>
          <cell r="AR61" t="str">
            <v>20</v>
          </cell>
          <cell r="AS61" t="str">
            <v>PNE1</v>
          </cell>
          <cell r="AT61" t="str">
            <v>PNE1</v>
          </cell>
          <cell r="AU61">
            <v>44805</v>
          </cell>
          <cell r="AV61">
            <v>47543</v>
          </cell>
        </row>
        <row r="62">
          <cell r="A62">
            <v>261354</v>
          </cell>
          <cell r="B62" t="str">
            <v>295/80R22.5 X MULTI ENERGY D TL 154/150L VB MI</v>
          </cell>
          <cell r="C62" t="str">
            <v>101</v>
          </cell>
          <cell r="D62" t="str">
            <v>EUR STD</v>
          </cell>
          <cell r="E62" t="str">
            <v>O</v>
          </cell>
          <cell r="F62" t="str">
            <v>101</v>
          </cell>
          <cell r="G62" t="str">
            <v>PL</v>
          </cell>
          <cell r="H62" t="str">
            <v>C</v>
          </cell>
          <cell r="I62" t="str">
            <v>P</v>
          </cell>
          <cell r="J62" t="str">
            <v>002</v>
          </cell>
          <cell r="K62" t="str">
            <v>MICHELIN</v>
          </cell>
          <cell r="L62" t="str">
            <v>0G7</v>
          </cell>
          <cell r="M62" t="str">
            <v>X MULTI ENERGY D</v>
          </cell>
          <cell r="N62" t="str">
            <v>295/80R22.5</v>
          </cell>
          <cell r="O62">
            <v>295</v>
          </cell>
          <cell r="P62" t="str">
            <v>80</v>
          </cell>
          <cell r="Q62">
            <v>22.5</v>
          </cell>
          <cell r="R62" t="str">
            <v>R</v>
          </cell>
          <cell r="S62">
            <v>154</v>
          </cell>
          <cell r="T62">
            <v>150</v>
          </cell>
          <cell r="U62" t="str">
            <v>L</v>
          </cell>
          <cell r="V62">
            <v>152</v>
          </cell>
          <cell r="W62">
            <v>149</v>
          </cell>
          <cell r="X62" t="str">
            <v>M</v>
          </cell>
          <cell r="Y62" t="str">
            <v>H</v>
          </cell>
          <cell r="Z62" t="str">
            <v/>
          </cell>
          <cell r="AA62">
            <v>61309</v>
          </cell>
          <cell r="AD62" t="str">
            <v>TL</v>
          </cell>
          <cell r="AE62" t="str">
            <v>C</v>
          </cell>
          <cell r="AF62" t="str">
            <v>G</v>
          </cell>
          <cell r="AG62" t="str">
            <v>E</v>
          </cell>
          <cell r="AH62" t="str">
            <v>D</v>
          </cell>
          <cell r="AI62" t="str">
            <v/>
          </cell>
          <cell r="AJ62">
            <v>16</v>
          </cell>
          <cell r="AK62">
            <v>3</v>
          </cell>
          <cell r="AL62" t="str">
            <v>PRCGED</v>
          </cell>
          <cell r="AM62" t="str">
            <v>PP1</v>
          </cell>
          <cell r="AN62" t="str">
            <v>+</v>
          </cell>
          <cell r="AO62" t="str">
            <v>P</v>
          </cell>
          <cell r="AP62" t="str">
            <v/>
          </cell>
          <cell r="AQ62" t="str">
            <v>EUR4</v>
          </cell>
          <cell r="AR62" t="str">
            <v>20</v>
          </cell>
          <cell r="AS62" t="str">
            <v>PNE1</v>
          </cell>
          <cell r="AT62" t="str">
            <v>PNE1</v>
          </cell>
          <cell r="AU62">
            <v>45200</v>
          </cell>
        </row>
        <row r="63">
          <cell r="A63">
            <v>263242</v>
          </cell>
          <cell r="B63" t="str">
            <v>295/80R22.5 X MULTI Z 2 TL 154/150L VM MI</v>
          </cell>
          <cell r="C63" t="str">
            <v>111</v>
          </cell>
          <cell r="D63" t="str">
            <v>UNITED KINGDOM</v>
          </cell>
          <cell r="E63" t="str">
            <v>O</v>
          </cell>
          <cell r="F63" t="str">
            <v>111</v>
          </cell>
          <cell r="G63" t="str">
            <v>PL</v>
          </cell>
          <cell r="H63" t="str">
            <v>C</v>
          </cell>
          <cell r="I63" t="str">
            <v>P</v>
          </cell>
          <cell r="J63" t="str">
            <v>002</v>
          </cell>
          <cell r="K63" t="str">
            <v>MICHELIN</v>
          </cell>
          <cell r="L63" t="str">
            <v>AUM</v>
          </cell>
          <cell r="M63" t="str">
            <v>X MULTI Z 2</v>
          </cell>
          <cell r="N63" t="str">
            <v>295/80R22.5</v>
          </cell>
          <cell r="O63">
            <v>295</v>
          </cell>
          <cell r="P63" t="str">
            <v>80</v>
          </cell>
          <cell r="Q63">
            <v>22.5</v>
          </cell>
          <cell r="R63" t="str">
            <v>R</v>
          </cell>
          <cell r="S63">
            <v>154</v>
          </cell>
          <cell r="T63">
            <v>150</v>
          </cell>
          <cell r="U63" t="str">
            <v>L</v>
          </cell>
          <cell r="V63">
            <v>152</v>
          </cell>
          <cell r="W63">
            <v>149</v>
          </cell>
          <cell r="X63" t="str">
            <v>M</v>
          </cell>
          <cell r="Y63" t="str">
            <v>J</v>
          </cell>
          <cell r="Z63" t="str">
            <v>18</v>
          </cell>
          <cell r="AA63">
            <v>61715</v>
          </cell>
          <cell r="AD63" t="str">
            <v>TL</v>
          </cell>
          <cell r="AE63" t="str">
            <v>C</v>
          </cell>
          <cell r="AF63" t="str">
            <v>G</v>
          </cell>
          <cell r="AG63" t="str">
            <v>E</v>
          </cell>
          <cell r="AH63" t="str">
            <v>Z</v>
          </cell>
          <cell r="AI63" t="str">
            <v/>
          </cell>
          <cell r="AJ63">
            <v>15</v>
          </cell>
          <cell r="AK63">
            <v>3</v>
          </cell>
          <cell r="AL63" t="str">
            <v>PRCGEZ</v>
          </cell>
          <cell r="AM63" t="str">
            <v>PP1</v>
          </cell>
          <cell r="AN63" t="str">
            <v>+</v>
          </cell>
          <cell r="AO63" t="str">
            <v>P</v>
          </cell>
          <cell r="AP63" t="str">
            <v/>
          </cell>
          <cell r="AQ63" t="str">
            <v>P006</v>
          </cell>
          <cell r="AR63" t="str">
            <v>20</v>
          </cell>
          <cell r="AS63" t="str">
            <v>PAI1</v>
          </cell>
          <cell r="AT63" t="str">
            <v>PAM1</v>
          </cell>
          <cell r="AU63">
            <v>44470</v>
          </cell>
          <cell r="AV63">
            <v>46143</v>
          </cell>
        </row>
        <row r="64">
          <cell r="A64">
            <v>263466</v>
          </cell>
          <cell r="B64" t="str">
            <v>255/60R19.5 X MAXITRAILER TL 143/141J VG MS MI</v>
          </cell>
          <cell r="C64" t="str">
            <v>101</v>
          </cell>
          <cell r="D64" t="str">
            <v>EUR STD</v>
          </cell>
          <cell r="E64" t="str">
            <v>O</v>
          </cell>
          <cell r="F64" t="str">
            <v>101</v>
          </cell>
          <cell r="G64" t="str">
            <v>PL</v>
          </cell>
          <cell r="H64" t="str">
            <v>C</v>
          </cell>
          <cell r="I64" t="str">
            <v>P</v>
          </cell>
          <cell r="J64" t="str">
            <v>002</v>
          </cell>
          <cell r="K64" t="str">
            <v>MICHELIN</v>
          </cell>
          <cell r="L64" t="str">
            <v>S02</v>
          </cell>
          <cell r="M64" t="str">
            <v>X MAXITRAILER</v>
          </cell>
          <cell r="N64" t="str">
            <v>255/60R19.5</v>
          </cell>
          <cell r="O64">
            <v>255</v>
          </cell>
          <cell r="P64" t="str">
            <v>60</v>
          </cell>
          <cell r="Q64">
            <v>19.5</v>
          </cell>
          <cell r="R64" t="str">
            <v>R</v>
          </cell>
          <cell r="S64">
            <v>143</v>
          </cell>
          <cell r="T64">
            <v>141</v>
          </cell>
          <cell r="U64" t="str">
            <v>J</v>
          </cell>
          <cell r="V64">
            <v>0</v>
          </cell>
          <cell r="W64">
            <v>0</v>
          </cell>
          <cell r="X64" t="str">
            <v/>
          </cell>
          <cell r="Y64" t="str">
            <v/>
          </cell>
          <cell r="Z64" t="str">
            <v>18</v>
          </cell>
          <cell r="AA64">
            <v>40076</v>
          </cell>
          <cell r="AD64" t="str">
            <v>TL</v>
          </cell>
          <cell r="AE64" t="str">
            <v>C</v>
          </cell>
          <cell r="AF64" t="str">
            <v>M</v>
          </cell>
          <cell r="AG64" t="str">
            <v>E</v>
          </cell>
          <cell r="AH64" t="str">
            <v>B</v>
          </cell>
          <cell r="AI64" t="str">
            <v/>
          </cell>
          <cell r="AJ64">
            <v>14</v>
          </cell>
          <cell r="AK64">
            <v>3</v>
          </cell>
          <cell r="AL64" t="str">
            <v>PRCMEB</v>
          </cell>
          <cell r="AM64" t="str">
            <v>PP1</v>
          </cell>
          <cell r="AN64" t="str">
            <v>+</v>
          </cell>
          <cell r="AO64" t="str">
            <v>P</v>
          </cell>
          <cell r="AP64" t="str">
            <v>PLEU</v>
          </cell>
          <cell r="AQ64" t="str">
            <v>EUR4</v>
          </cell>
          <cell r="AR64" t="str">
            <v>20</v>
          </cell>
          <cell r="AS64" t="str">
            <v>PNE1</v>
          </cell>
          <cell r="AT64" t="str">
            <v>PNE1</v>
          </cell>
          <cell r="AU64">
            <v>43952</v>
          </cell>
          <cell r="AV64">
            <v>45748</v>
          </cell>
        </row>
        <row r="65">
          <cell r="A65">
            <v>276740</v>
          </cell>
          <cell r="B65" t="str">
            <v>315/80R22.5 X WORKS HD D TL 156/150K VM MI</v>
          </cell>
          <cell r="C65" t="str">
            <v>101</v>
          </cell>
          <cell r="D65" t="str">
            <v>EUR STD</v>
          </cell>
          <cell r="E65" t="str">
            <v>O</v>
          </cell>
          <cell r="F65" t="str">
            <v>101</v>
          </cell>
          <cell r="G65" t="str">
            <v>PL</v>
          </cell>
          <cell r="H65" t="str">
            <v>C</v>
          </cell>
          <cell r="I65" t="str">
            <v>P</v>
          </cell>
          <cell r="J65" t="str">
            <v>002</v>
          </cell>
          <cell r="K65" t="str">
            <v>MICHELIN</v>
          </cell>
          <cell r="L65" t="str">
            <v>0G9</v>
          </cell>
          <cell r="M65" t="str">
            <v>X WORKS HD D</v>
          </cell>
          <cell r="N65" t="str">
            <v>315/80R22.5</v>
          </cell>
          <cell r="O65">
            <v>315</v>
          </cell>
          <cell r="P65" t="str">
            <v>80</v>
          </cell>
          <cell r="Q65">
            <v>22.5</v>
          </cell>
          <cell r="R65" t="str">
            <v>R</v>
          </cell>
          <cell r="S65">
            <v>156</v>
          </cell>
          <cell r="T65">
            <v>150</v>
          </cell>
          <cell r="U65" t="str">
            <v>K</v>
          </cell>
          <cell r="V65">
            <v>0</v>
          </cell>
          <cell r="W65">
            <v>0</v>
          </cell>
          <cell r="X65" t="str">
            <v>_x0000__x0000_</v>
          </cell>
          <cell r="Y65" t="str">
            <v>J</v>
          </cell>
          <cell r="Z65" t="str">
            <v/>
          </cell>
          <cell r="AA65">
            <v>77633</v>
          </cell>
          <cell r="AD65" t="str">
            <v>TL</v>
          </cell>
          <cell r="AE65" t="str">
            <v>C</v>
          </cell>
          <cell r="AF65" t="str">
            <v>G</v>
          </cell>
          <cell r="AG65" t="str">
            <v>Y</v>
          </cell>
          <cell r="AH65" t="str">
            <v>D</v>
          </cell>
          <cell r="AI65" t="str">
            <v/>
          </cell>
          <cell r="AJ65">
            <v>22</v>
          </cell>
          <cell r="AK65">
            <v>4</v>
          </cell>
          <cell r="AL65" t="str">
            <v>PRCGYD</v>
          </cell>
          <cell r="AM65" t="str">
            <v>PM3</v>
          </cell>
          <cell r="AN65" t="str">
            <v>+</v>
          </cell>
          <cell r="AO65" t="str">
            <v>P</v>
          </cell>
          <cell r="AP65" t="str">
            <v>PLEU</v>
          </cell>
          <cell r="AQ65" t="str">
            <v>EUR4</v>
          </cell>
          <cell r="AR65" t="str">
            <v>20</v>
          </cell>
          <cell r="AS65" t="str">
            <v>PNE1</v>
          </cell>
          <cell r="AT65" t="str">
            <v>PNE1</v>
          </cell>
          <cell r="AU65">
            <v>44835</v>
          </cell>
        </row>
        <row r="66">
          <cell r="A66">
            <v>279040</v>
          </cell>
          <cell r="B66" t="str">
            <v>285/70R19.5 ROUTE CONTROL S TL 146/144L VG GO</v>
          </cell>
          <cell r="C66" t="str">
            <v>101</v>
          </cell>
          <cell r="D66" t="str">
            <v>EUR STD</v>
          </cell>
          <cell r="E66" t="str">
            <v>O</v>
          </cell>
          <cell r="F66" t="str">
            <v>101</v>
          </cell>
          <cell r="G66" t="str">
            <v>PL</v>
          </cell>
          <cell r="H66" t="str">
            <v>C</v>
          </cell>
          <cell r="I66" t="str">
            <v>P</v>
          </cell>
          <cell r="J66" t="str">
            <v>007</v>
          </cell>
          <cell r="K66" t="str">
            <v>BFGOODRICH</v>
          </cell>
          <cell r="L66" t="str">
            <v>1KI</v>
          </cell>
          <cell r="M66" t="str">
            <v>ROUTE CONTROL S</v>
          </cell>
          <cell r="N66" t="str">
            <v>285/70R19.5</v>
          </cell>
          <cell r="O66">
            <v>285</v>
          </cell>
          <cell r="P66" t="str">
            <v>70</v>
          </cell>
          <cell r="Q66">
            <v>19.5</v>
          </cell>
          <cell r="R66" t="str">
            <v>R</v>
          </cell>
          <cell r="S66">
            <v>146</v>
          </cell>
          <cell r="T66">
            <v>144</v>
          </cell>
          <cell r="U66" t="str">
            <v>L</v>
          </cell>
          <cell r="V66">
            <v>144</v>
          </cell>
          <cell r="W66">
            <v>142</v>
          </cell>
          <cell r="X66" t="str">
            <v>M</v>
          </cell>
          <cell r="Y66" t="str">
            <v/>
          </cell>
          <cell r="Z66" t="str">
            <v/>
          </cell>
          <cell r="AA66">
            <v>37210</v>
          </cell>
          <cell r="AB66">
            <v>281.10000000000002</v>
          </cell>
          <cell r="AC66">
            <v>888</v>
          </cell>
          <cell r="AD66" t="str">
            <v>TL</v>
          </cell>
          <cell r="AE66" t="str">
            <v>C</v>
          </cell>
          <cell r="AF66" t="str">
            <v>M</v>
          </cell>
          <cell r="AG66" t="str">
            <v>E</v>
          </cell>
          <cell r="AH66" t="str">
            <v>Z</v>
          </cell>
          <cell r="AI66" t="str">
            <v/>
          </cell>
          <cell r="AJ66">
            <v>10.5</v>
          </cell>
          <cell r="AK66">
            <v>3</v>
          </cell>
          <cell r="AL66" t="str">
            <v>PRCMEZ</v>
          </cell>
          <cell r="AM66" t="str">
            <v>PT1</v>
          </cell>
          <cell r="AN66" t="str">
            <v>+</v>
          </cell>
          <cell r="AO66" t="str">
            <v>P</v>
          </cell>
          <cell r="AP66" t="str">
            <v>PLEU</v>
          </cell>
          <cell r="AQ66" t="str">
            <v>EUR1</v>
          </cell>
          <cell r="AR66" t="str">
            <v>20</v>
          </cell>
          <cell r="AS66" t="str">
            <v>PNE1</v>
          </cell>
          <cell r="AT66" t="str">
            <v>PNE1</v>
          </cell>
          <cell r="AU66">
            <v>43070</v>
          </cell>
        </row>
        <row r="67">
          <cell r="A67">
            <v>283767</v>
          </cell>
          <cell r="B67" t="str">
            <v>445/45R19.5 X LINE ENERGY T TL 160K VB MI</v>
          </cell>
          <cell r="C67" t="str">
            <v>101</v>
          </cell>
          <cell r="D67" t="str">
            <v>EUR STD</v>
          </cell>
          <cell r="E67" t="str">
            <v>O</v>
          </cell>
          <cell r="F67" t="str">
            <v>101</v>
          </cell>
          <cell r="G67" t="str">
            <v>PL</v>
          </cell>
          <cell r="H67" t="str">
            <v>C</v>
          </cell>
          <cell r="I67" t="str">
            <v>P</v>
          </cell>
          <cell r="J67" t="str">
            <v>002</v>
          </cell>
          <cell r="K67" t="str">
            <v>MICHELIN</v>
          </cell>
          <cell r="L67" t="str">
            <v>0GN</v>
          </cell>
          <cell r="M67" t="str">
            <v>X LINE ENERGY T</v>
          </cell>
          <cell r="N67" t="str">
            <v>445/45R19.5</v>
          </cell>
          <cell r="O67">
            <v>445</v>
          </cell>
          <cell r="P67" t="str">
            <v>45</v>
          </cell>
          <cell r="Q67">
            <v>19.5</v>
          </cell>
          <cell r="R67" t="str">
            <v>R</v>
          </cell>
          <cell r="S67">
            <v>160</v>
          </cell>
          <cell r="T67">
            <v>0</v>
          </cell>
          <cell r="U67" t="str">
            <v>K</v>
          </cell>
          <cell r="V67">
            <v>0</v>
          </cell>
          <cell r="W67">
            <v>0</v>
          </cell>
          <cell r="X67" t="str">
            <v>_x0000__x0000_</v>
          </cell>
          <cell r="Y67" t="str">
            <v>M</v>
          </cell>
          <cell r="Z67" t="str">
            <v/>
          </cell>
          <cell r="AA67">
            <v>63375</v>
          </cell>
          <cell r="AD67" t="str">
            <v>TL</v>
          </cell>
          <cell r="AE67" t="str">
            <v>C</v>
          </cell>
          <cell r="AF67" t="str">
            <v>S</v>
          </cell>
          <cell r="AG67" t="str">
            <v>A</v>
          </cell>
          <cell r="AH67" t="str">
            <v>T</v>
          </cell>
          <cell r="AI67" t="str">
            <v/>
          </cell>
          <cell r="AJ67">
            <v>10.6</v>
          </cell>
          <cell r="AK67">
            <v>3</v>
          </cell>
          <cell r="AL67" t="str">
            <v>PRCSAT</v>
          </cell>
          <cell r="AM67" t="str">
            <v>PG1</v>
          </cell>
          <cell r="AN67" t="str">
            <v>+</v>
          </cell>
          <cell r="AO67" t="str">
            <v>P</v>
          </cell>
          <cell r="AP67" t="str">
            <v>PLEU</v>
          </cell>
          <cell r="AQ67" t="str">
            <v>EUR1</v>
          </cell>
          <cell r="AR67" t="str">
            <v>20</v>
          </cell>
          <cell r="AS67" t="str">
            <v>PNE1</v>
          </cell>
          <cell r="AT67" t="str">
            <v>PNE1</v>
          </cell>
          <cell r="AU67">
            <v>42675</v>
          </cell>
        </row>
        <row r="68">
          <cell r="A68">
            <v>290128</v>
          </cell>
          <cell r="B68" t="str">
            <v>265/70R17.5 X MULTI Z TL 140/138M VG MI</v>
          </cell>
          <cell r="C68" t="str">
            <v>101</v>
          </cell>
          <cell r="D68" t="str">
            <v>EUR STD</v>
          </cell>
          <cell r="E68" t="str">
            <v>O</v>
          </cell>
          <cell r="F68" t="str">
            <v>101</v>
          </cell>
          <cell r="G68" t="str">
            <v>PL</v>
          </cell>
          <cell r="H68" t="str">
            <v>C</v>
          </cell>
          <cell r="I68" t="str">
            <v>P</v>
          </cell>
          <cell r="J68" t="str">
            <v>002</v>
          </cell>
          <cell r="K68" t="str">
            <v>MICHELIN</v>
          </cell>
          <cell r="L68" t="str">
            <v>0LT</v>
          </cell>
          <cell r="M68" t="str">
            <v>X MULTI Z</v>
          </cell>
          <cell r="N68" t="str">
            <v>265/70R17.5</v>
          </cell>
          <cell r="O68">
            <v>265</v>
          </cell>
          <cell r="P68" t="str">
            <v>70</v>
          </cell>
          <cell r="Q68">
            <v>17.5</v>
          </cell>
          <cell r="R68" t="str">
            <v>R</v>
          </cell>
          <cell r="S68">
            <v>140</v>
          </cell>
          <cell r="T68">
            <v>138</v>
          </cell>
          <cell r="U68" t="str">
            <v>M</v>
          </cell>
          <cell r="V68">
            <v>0</v>
          </cell>
          <cell r="W68">
            <v>0</v>
          </cell>
          <cell r="X68" t="str">
            <v/>
          </cell>
          <cell r="Y68" t="str">
            <v/>
          </cell>
          <cell r="Z68" t="str">
            <v/>
          </cell>
          <cell r="AA68">
            <v>33510</v>
          </cell>
          <cell r="AD68" t="str">
            <v>TL</v>
          </cell>
          <cell r="AE68" t="str">
            <v>C</v>
          </cell>
          <cell r="AF68" t="str">
            <v>P</v>
          </cell>
          <cell r="AG68" t="str">
            <v>E</v>
          </cell>
          <cell r="AH68" t="str">
            <v>Z</v>
          </cell>
          <cell r="AI68" t="str">
            <v/>
          </cell>
          <cell r="AJ68">
            <v>13.1</v>
          </cell>
          <cell r="AK68">
            <v>2</v>
          </cell>
          <cell r="AL68" t="str">
            <v>PRCPEZ</v>
          </cell>
          <cell r="AM68" t="str">
            <v>PU1</v>
          </cell>
          <cell r="AN68" t="str">
            <v>+</v>
          </cell>
          <cell r="AO68" t="str">
            <v>P</v>
          </cell>
          <cell r="AP68" t="str">
            <v>PLEU</v>
          </cell>
          <cell r="AQ68" t="str">
            <v>EUR1</v>
          </cell>
          <cell r="AR68" t="str">
            <v>20</v>
          </cell>
          <cell r="AS68" t="str">
            <v>PNE1</v>
          </cell>
          <cell r="AT68" t="str">
            <v>PNE1</v>
          </cell>
          <cell r="AU68">
            <v>42248</v>
          </cell>
        </row>
        <row r="69">
          <cell r="A69">
            <v>292036</v>
          </cell>
          <cell r="B69" t="str">
            <v>315/70R22.5 X MULTI ENERGY D2 TL 156/150L VM MI</v>
          </cell>
          <cell r="C69" t="str">
            <v>101</v>
          </cell>
          <cell r="D69" t="str">
            <v>EUR STD</v>
          </cell>
          <cell r="E69" t="str">
            <v>O</v>
          </cell>
          <cell r="F69" t="str">
            <v>101</v>
          </cell>
          <cell r="G69" t="str">
            <v>PL</v>
          </cell>
          <cell r="H69" t="str">
            <v>C</v>
          </cell>
          <cell r="I69" t="str">
            <v>P</v>
          </cell>
          <cell r="J69" t="str">
            <v>002</v>
          </cell>
          <cell r="K69" t="str">
            <v>MICHELIN</v>
          </cell>
          <cell r="L69" t="str">
            <v>M8H</v>
          </cell>
          <cell r="M69" t="str">
            <v>X MULTI ENERGY D2</v>
          </cell>
          <cell r="N69" t="str">
            <v>315/70R22.5</v>
          </cell>
          <cell r="O69">
            <v>315</v>
          </cell>
          <cell r="P69" t="str">
            <v>70</v>
          </cell>
          <cell r="Q69">
            <v>22.5</v>
          </cell>
          <cell r="R69" t="str">
            <v>R</v>
          </cell>
          <cell r="S69">
            <v>156</v>
          </cell>
          <cell r="T69">
            <v>150</v>
          </cell>
          <cell r="U69" t="str">
            <v>L</v>
          </cell>
          <cell r="V69">
            <v>154</v>
          </cell>
          <cell r="W69">
            <v>150</v>
          </cell>
          <cell r="X69" t="str">
            <v>M</v>
          </cell>
          <cell r="Y69" t="str">
            <v>L</v>
          </cell>
          <cell r="Z69" t="str">
            <v/>
          </cell>
          <cell r="AA69">
            <v>60837</v>
          </cell>
          <cell r="AD69" t="str">
            <v>TL</v>
          </cell>
          <cell r="AE69" t="str">
            <v>C</v>
          </cell>
          <cell r="AF69" t="str">
            <v>G</v>
          </cell>
          <cell r="AG69" t="str">
            <v>E</v>
          </cell>
          <cell r="AH69" t="str">
            <v>D</v>
          </cell>
          <cell r="AI69" t="str">
            <v/>
          </cell>
          <cell r="AJ69">
            <v>14</v>
          </cell>
          <cell r="AK69">
            <v>3</v>
          </cell>
          <cell r="AL69" t="str">
            <v>PRCGED</v>
          </cell>
          <cell r="AM69" t="str">
            <v>PP1</v>
          </cell>
          <cell r="AN69" t="str">
            <v>+</v>
          </cell>
          <cell r="AO69" t="str">
            <v>P</v>
          </cell>
          <cell r="AP69" t="str">
            <v/>
          </cell>
          <cell r="AQ69" t="str">
            <v>EUR4</v>
          </cell>
          <cell r="AR69" t="str">
            <v>20</v>
          </cell>
          <cell r="AS69" t="str">
            <v>PNE1</v>
          </cell>
          <cell r="AT69" t="str">
            <v>PNE1</v>
          </cell>
          <cell r="AU69">
            <v>45536</v>
          </cell>
        </row>
        <row r="70">
          <cell r="A70">
            <v>302700</v>
          </cell>
          <cell r="B70" t="str">
            <v>265/70R19.5 X MULTI D TL 140/138M VG MI</v>
          </cell>
          <cell r="C70" t="str">
            <v>101</v>
          </cell>
          <cell r="D70" t="str">
            <v>EUR STD</v>
          </cell>
          <cell r="E70" t="str">
            <v>O</v>
          </cell>
          <cell r="F70" t="str">
            <v>101</v>
          </cell>
          <cell r="G70" t="str">
            <v>PL</v>
          </cell>
          <cell r="H70" t="str">
            <v>C</v>
          </cell>
          <cell r="I70" t="str">
            <v>P</v>
          </cell>
          <cell r="J70" t="str">
            <v>002</v>
          </cell>
          <cell r="K70" t="str">
            <v>MICHELIN</v>
          </cell>
          <cell r="L70" t="str">
            <v>0A6</v>
          </cell>
          <cell r="M70" t="str">
            <v>X MULTI D</v>
          </cell>
          <cell r="N70" t="str">
            <v>265/70R19.5</v>
          </cell>
          <cell r="O70">
            <v>265</v>
          </cell>
          <cell r="P70" t="str">
            <v>70</v>
          </cell>
          <cell r="Q70">
            <v>19.5</v>
          </cell>
          <cell r="R70" t="str">
            <v>R</v>
          </cell>
          <cell r="S70">
            <v>140</v>
          </cell>
          <cell r="T70">
            <v>138</v>
          </cell>
          <cell r="U70" t="str">
            <v>M</v>
          </cell>
          <cell r="V70">
            <v>0</v>
          </cell>
          <cell r="W70">
            <v>0</v>
          </cell>
          <cell r="X70" t="str">
            <v/>
          </cell>
          <cell r="Y70" t="str">
            <v>G</v>
          </cell>
          <cell r="Z70" t="str">
            <v/>
          </cell>
          <cell r="AA70">
            <v>38119</v>
          </cell>
          <cell r="AD70" t="str">
            <v>TL</v>
          </cell>
          <cell r="AE70" t="str">
            <v>C</v>
          </cell>
          <cell r="AF70" t="str">
            <v>M</v>
          </cell>
          <cell r="AG70" t="str">
            <v>E</v>
          </cell>
          <cell r="AH70" t="str">
            <v>D</v>
          </cell>
          <cell r="AI70" t="str">
            <v/>
          </cell>
          <cell r="AJ70">
            <v>12.5</v>
          </cell>
          <cell r="AK70">
            <v>3</v>
          </cell>
          <cell r="AL70" t="str">
            <v>PRCMED</v>
          </cell>
          <cell r="AM70" t="str">
            <v>PT1</v>
          </cell>
          <cell r="AN70" t="str">
            <v>+</v>
          </cell>
          <cell r="AO70" t="str">
            <v>P</v>
          </cell>
          <cell r="AP70" t="str">
            <v>PLEU</v>
          </cell>
          <cell r="AQ70" t="str">
            <v>EUR1</v>
          </cell>
          <cell r="AR70" t="str">
            <v>20</v>
          </cell>
          <cell r="AS70" t="str">
            <v>PNE1</v>
          </cell>
          <cell r="AT70" t="str">
            <v>PNE1</v>
          </cell>
          <cell r="AU70">
            <v>41913</v>
          </cell>
          <cell r="AV70">
            <v>45717</v>
          </cell>
        </row>
        <row r="71">
          <cell r="A71">
            <v>305041</v>
          </cell>
          <cell r="B71" t="str">
            <v>265/70R19.5 X LINE ENERGY T TL 143/141J VB MI</v>
          </cell>
          <cell r="C71" t="str">
            <v>101</v>
          </cell>
          <cell r="D71" t="str">
            <v>EUR STD</v>
          </cell>
          <cell r="E71" t="str">
            <v>O</v>
          </cell>
          <cell r="F71" t="str">
            <v>101</v>
          </cell>
          <cell r="G71" t="str">
            <v>PL</v>
          </cell>
          <cell r="H71" t="str">
            <v>C</v>
          </cell>
          <cell r="I71" t="str">
            <v>P</v>
          </cell>
          <cell r="J71" t="str">
            <v>002</v>
          </cell>
          <cell r="K71" t="str">
            <v>MICHELIN</v>
          </cell>
          <cell r="L71" t="str">
            <v>0GN</v>
          </cell>
          <cell r="M71" t="str">
            <v>X LINE ENERGY T</v>
          </cell>
          <cell r="N71" t="str">
            <v>265/70R19.5</v>
          </cell>
          <cell r="O71">
            <v>265</v>
          </cell>
          <cell r="P71" t="str">
            <v>70</v>
          </cell>
          <cell r="Q71">
            <v>19.5</v>
          </cell>
          <cell r="R71" t="str">
            <v>R</v>
          </cell>
          <cell r="S71">
            <v>143</v>
          </cell>
          <cell r="T71">
            <v>141</v>
          </cell>
          <cell r="U71" t="str">
            <v>J</v>
          </cell>
          <cell r="V71">
            <v>0</v>
          </cell>
          <cell r="W71">
            <v>0</v>
          </cell>
          <cell r="X71" t="str">
            <v/>
          </cell>
          <cell r="Y71" t="str">
            <v>J</v>
          </cell>
          <cell r="Z71" t="str">
            <v/>
          </cell>
          <cell r="AA71">
            <v>38435</v>
          </cell>
          <cell r="AD71" t="str">
            <v>TL</v>
          </cell>
          <cell r="AE71" t="str">
            <v>C</v>
          </cell>
          <cell r="AF71" t="str">
            <v>M</v>
          </cell>
          <cell r="AG71" t="str">
            <v>A</v>
          </cell>
          <cell r="AH71" t="str">
            <v>B</v>
          </cell>
          <cell r="AI71" t="str">
            <v/>
          </cell>
          <cell r="AJ71">
            <v>10.5</v>
          </cell>
          <cell r="AK71">
            <v>3</v>
          </cell>
          <cell r="AL71" t="str">
            <v>PRCMAB</v>
          </cell>
          <cell r="AM71" t="str">
            <v>PG1</v>
          </cell>
          <cell r="AN71" t="str">
            <v>+</v>
          </cell>
          <cell r="AO71" t="str">
            <v>P</v>
          </cell>
          <cell r="AP71" t="str">
            <v>PLEU</v>
          </cell>
          <cell r="AQ71" t="str">
            <v>EUR1</v>
          </cell>
          <cell r="AR71" t="str">
            <v>20</v>
          </cell>
          <cell r="AS71" t="str">
            <v>PNE1</v>
          </cell>
          <cell r="AT71" t="str">
            <v>PNE1</v>
          </cell>
          <cell r="AU71">
            <v>41122</v>
          </cell>
        </row>
        <row r="72">
          <cell r="A72">
            <v>310054</v>
          </cell>
          <cell r="B72" t="str">
            <v>305/70R22.5 XINCITY EV Z TL 153/150J VG MI</v>
          </cell>
          <cell r="C72" t="str">
            <v>107</v>
          </cell>
          <cell r="D72" t="str">
            <v>EUR STD - IMPORT</v>
          </cell>
          <cell r="E72" t="str">
            <v>O</v>
          </cell>
          <cell r="F72" t="str">
            <v>107</v>
          </cell>
          <cell r="G72" t="str">
            <v>PL</v>
          </cell>
          <cell r="H72" t="str">
            <v>C</v>
          </cell>
          <cell r="I72" t="str">
            <v>P</v>
          </cell>
          <cell r="J72" t="str">
            <v>002</v>
          </cell>
          <cell r="K72" t="str">
            <v>MICHELIN</v>
          </cell>
          <cell r="L72" t="str">
            <v>D1M</v>
          </cell>
          <cell r="M72" t="str">
            <v>XINCITY EV Z</v>
          </cell>
          <cell r="N72" t="str">
            <v>305/70R22.5</v>
          </cell>
          <cell r="O72">
            <v>305</v>
          </cell>
          <cell r="P72" t="str">
            <v>70</v>
          </cell>
          <cell r="Q72">
            <v>22.5</v>
          </cell>
          <cell r="R72" t="str">
            <v>R</v>
          </cell>
          <cell r="S72">
            <v>153</v>
          </cell>
          <cell r="T72">
            <v>150</v>
          </cell>
          <cell r="U72" t="str">
            <v>J</v>
          </cell>
          <cell r="V72">
            <v>156</v>
          </cell>
          <cell r="W72">
            <v>150</v>
          </cell>
          <cell r="X72" t="str">
            <v>E</v>
          </cell>
          <cell r="Y72" t="str">
            <v>L</v>
          </cell>
          <cell r="Z72" t="str">
            <v>20</v>
          </cell>
          <cell r="AA72">
            <v>64798</v>
          </cell>
          <cell r="AD72" t="str">
            <v>TL</v>
          </cell>
          <cell r="AE72" t="str">
            <v>C</v>
          </cell>
          <cell r="AF72" t="str">
            <v>G</v>
          </cell>
          <cell r="AG72" t="str">
            <v>U</v>
          </cell>
          <cell r="AH72" t="str">
            <v>Z</v>
          </cell>
          <cell r="AI72" t="str">
            <v/>
          </cell>
          <cell r="AJ72">
            <v>17.5</v>
          </cell>
          <cell r="AK72">
            <v>3</v>
          </cell>
          <cell r="AL72" t="str">
            <v>PRCGUZ</v>
          </cell>
          <cell r="AM72" t="str">
            <v>PUB</v>
          </cell>
          <cell r="AN72" t="str">
            <v>+</v>
          </cell>
          <cell r="AO72" t="str">
            <v>P</v>
          </cell>
          <cell r="AP72" t="str">
            <v>PLEU</v>
          </cell>
          <cell r="AQ72" t="str">
            <v>EUR4</v>
          </cell>
          <cell r="AR72" t="str">
            <v>20</v>
          </cell>
          <cell r="AS72" t="str">
            <v>PAI1</v>
          </cell>
          <cell r="AT72" t="str">
            <v>PAM1</v>
          </cell>
          <cell r="AU72">
            <v>44287</v>
          </cell>
        </row>
        <row r="73">
          <cell r="A73">
            <v>315021</v>
          </cell>
          <cell r="B73" t="str">
            <v>385/65R22.5 X WORKS T TL 160K VM MI</v>
          </cell>
          <cell r="C73" t="str">
            <v>101</v>
          </cell>
          <cell r="D73" t="str">
            <v>EUR STD</v>
          </cell>
          <cell r="E73" t="str">
            <v>O</v>
          </cell>
          <cell r="F73" t="str">
            <v>101</v>
          </cell>
          <cell r="G73" t="str">
            <v>PL</v>
          </cell>
          <cell r="H73" t="str">
            <v>C</v>
          </cell>
          <cell r="I73" t="str">
            <v>P</v>
          </cell>
          <cell r="J73" t="str">
            <v>002</v>
          </cell>
          <cell r="K73" t="str">
            <v>MICHELIN</v>
          </cell>
          <cell r="L73" t="str">
            <v>1ES</v>
          </cell>
          <cell r="M73" t="str">
            <v>X WORKS T</v>
          </cell>
          <cell r="N73" t="str">
            <v>385/65R22.5</v>
          </cell>
          <cell r="O73">
            <v>385</v>
          </cell>
          <cell r="P73" t="str">
            <v>65</v>
          </cell>
          <cell r="Q73">
            <v>22.5</v>
          </cell>
          <cell r="R73" t="str">
            <v>R</v>
          </cell>
          <cell r="S73">
            <v>160</v>
          </cell>
          <cell r="T73">
            <v>0</v>
          </cell>
          <cell r="U73" t="str">
            <v>K</v>
          </cell>
          <cell r="V73">
            <v>0</v>
          </cell>
          <cell r="W73">
            <v>0</v>
          </cell>
          <cell r="X73" t="str">
            <v>_x0000__x0000_</v>
          </cell>
          <cell r="Y73" t="str">
            <v/>
          </cell>
          <cell r="Z73" t="str">
            <v/>
          </cell>
          <cell r="AA73">
            <v>70617</v>
          </cell>
          <cell r="AD73" t="str">
            <v>TL</v>
          </cell>
          <cell r="AE73" t="str">
            <v>C</v>
          </cell>
          <cell r="AF73" t="str">
            <v>S</v>
          </cell>
          <cell r="AG73" t="str">
            <v>Y</v>
          </cell>
          <cell r="AH73" t="str">
            <v>T</v>
          </cell>
          <cell r="AI73" t="str">
            <v/>
          </cell>
          <cell r="AJ73">
            <v>17</v>
          </cell>
          <cell r="AK73">
            <v>3</v>
          </cell>
          <cell r="AL73" t="str">
            <v>PRCSYT</v>
          </cell>
          <cell r="AM73" t="str">
            <v>PM3</v>
          </cell>
          <cell r="AN73" t="str">
            <v>+</v>
          </cell>
          <cell r="AO73" t="str">
            <v>P</v>
          </cell>
          <cell r="AP73" t="str">
            <v>PLEU</v>
          </cell>
          <cell r="AQ73" t="str">
            <v>EUR1</v>
          </cell>
          <cell r="AR73" t="str">
            <v>20</v>
          </cell>
          <cell r="AS73" t="str">
            <v>PNE1</v>
          </cell>
          <cell r="AT73" t="str">
            <v>PNE1</v>
          </cell>
          <cell r="AU73">
            <v>42461</v>
          </cell>
        </row>
        <row r="74">
          <cell r="A74">
            <v>333598</v>
          </cell>
          <cell r="B74" t="str">
            <v>295/80R22.5 X COACH D TL 154/150M VG MI</v>
          </cell>
          <cell r="C74" t="str">
            <v>101</v>
          </cell>
          <cell r="D74" t="str">
            <v>EUR STD</v>
          </cell>
          <cell r="E74" t="str">
            <v>O</v>
          </cell>
          <cell r="F74" t="str">
            <v>101</v>
          </cell>
          <cell r="G74" t="str">
            <v>PL</v>
          </cell>
          <cell r="H74" t="str">
            <v>C</v>
          </cell>
          <cell r="I74" t="str">
            <v>P</v>
          </cell>
          <cell r="J74" t="str">
            <v>002</v>
          </cell>
          <cell r="K74" t="str">
            <v>MICHELIN</v>
          </cell>
          <cell r="L74" t="str">
            <v>1ON</v>
          </cell>
          <cell r="M74" t="str">
            <v>X COACH D</v>
          </cell>
          <cell r="N74" t="str">
            <v>295/80R22.5</v>
          </cell>
          <cell r="O74">
            <v>295</v>
          </cell>
          <cell r="P74" t="str">
            <v>80</v>
          </cell>
          <cell r="Q74">
            <v>22.5</v>
          </cell>
          <cell r="R74" t="str">
            <v>R</v>
          </cell>
          <cell r="S74">
            <v>154</v>
          </cell>
          <cell r="T74">
            <v>150</v>
          </cell>
          <cell r="U74" t="str">
            <v>M</v>
          </cell>
          <cell r="V74">
            <v>0</v>
          </cell>
          <cell r="W74">
            <v>0</v>
          </cell>
          <cell r="X74" t="str">
            <v/>
          </cell>
          <cell r="Y74" t="str">
            <v/>
          </cell>
          <cell r="Z74" t="str">
            <v/>
          </cell>
          <cell r="AA74">
            <v>61423</v>
          </cell>
          <cell r="AD74" t="str">
            <v>TL</v>
          </cell>
          <cell r="AE74" t="str">
            <v>C</v>
          </cell>
          <cell r="AF74" t="str">
            <v>G</v>
          </cell>
          <cell r="AG74" t="str">
            <v>A</v>
          </cell>
          <cell r="AH74" t="str">
            <v>D</v>
          </cell>
          <cell r="AI74" t="str">
            <v/>
          </cell>
          <cell r="AJ74">
            <v>17.5</v>
          </cell>
          <cell r="AK74">
            <v>3</v>
          </cell>
          <cell r="AL74" t="str">
            <v>PRCGAD</v>
          </cell>
          <cell r="AM74" t="str">
            <v>PCO</v>
          </cell>
          <cell r="AN74" t="str">
            <v>+</v>
          </cell>
          <cell r="AO74" t="str">
            <v>P</v>
          </cell>
          <cell r="AP74" t="str">
            <v>PLEU</v>
          </cell>
          <cell r="AQ74" t="str">
            <v>EUR4</v>
          </cell>
          <cell r="AR74" t="str">
            <v>20</v>
          </cell>
          <cell r="AS74" t="str">
            <v>PNE1</v>
          </cell>
          <cell r="AT74" t="str">
            <v>PNE1</v>
          </cell>
          <cell r="AU74">
            <v>45566</v>
          </cell>
        </row>
        <row r="75">
          <cell r="A75">
            <v>341671</v>
          </cell>
          <cell r="B75" t="str">
            <v>315/80R22.5 X MULTI GRIP D TL 156/150L VG MI</v>
          </cell>
          <cell r="C75" t="str">
            <v>101</v>
          </cell>
          <cell r="D75" t="str">
            <v>EUR STD</v>
          </cell>
          <cell r="E75" t="str">
            <v>O</v>
          </cell>
          <cell r="F75" t="str">
            <v>101</v>
          </cell>
          <cell r="G75" t="str">
            <v>PL</v>
          </cell>
          <cell r="H75" t="str">
            <v>C</v>
          </cell>
          <cell r="I75" t="str">
            <v>P</v>
          </cell>
          <cell r="J75" t="str">
            <v>002</v>
          </cell>
          <cell r="K75" t="str">
            <v>MICHELIN</v>
          </cell>
          <cell r="L75" t="str">
            <v>A33</v>
          </cell>
          <cell r="M75" t="str">
            <v>X MULTI GRIP D</v>
          </cell>
          <cell r="N75" t="str">
            <v>315/80R22.5</v>
          </cell>
          <cell r="O75">
            <v>315</v>
          </cell>
          <cell r="P75" t="str">
            <v>80</v>
          </cell>
          <cell r="Q75">
            <v>22.5</v>
          </cell>
          <cell r="R75" t="str">
            <v>R</v>
          </cell>
          <cell r="S75">
            <v>156</v>
          </cell>
          <cell r="T75">
            <v>150</v>
          </cell>
          <cell r="U75" t="str">
            <v>L</v>
          </cell>
          <cell r="V75">
            <v>154</v>
          </cell>
          <cell r="W75">
            <v>150</v>
          </cell>
          <cell r="X75" t="str">
            <v>M</v>
          </cell>
          <cell r="Y75" t="str">
            <v>J</v>
          </cell>
          <cell r="Z75" t="str">
            <v/>
          </cell>
          <cell r="AA75">
            <v>71327</v>
          </cell>
          <cell r="AD75" t="str">
            <v>TL</v>
          </cell>
          <cell r="AE75" t="str">
            <v>C</v>
          </cell>
          <cell r="AF75" t="str">
            <v>G</v>
          </cell>
          <cell r="AG75" t="str">
            <v>W</v>
          </cell>
          <cell r="AH75" t="str">
            <v>D</v>
          </cell>
          <cell r="AI75" t="str">
            <v/>
          </cell>
          <cell r="AJ75">
            <v>18.5</v>
          </cell>
          <cell r="AK75">
            <v>3</v>
          </cell>
          <cell r="AL75" t="str">
            <v>PRCGWD</v>
          </cell>
          <cell r="AM75" t="str">
            <v>PP1</v>
          </cell>
          <cell r="AN75" t="str">
            <v>+</v>
          </cell>
          <cell r="AO75" t="str">
            <v>P</v>
          </cell>
          <cell r="AP75" t="str">
            <v>PLEU</v>
          </cell>
          <cell r="AQ75" t="str">
            <v>EUR4</v>
          </cell>
          <cell r="AR75" t="str">
            <v>20</v>
          </cell>
          <cell r="AS75" t="str">
            <v>PNE1</v>
          </cell>
          <cell r="AT75" t="str">
            <v>PNE1</v>
          </cell>
          <cell r="AU75">
            <v>44378</v>
          </cell>
        </row>
        <row r="76">
          <cell r="A76">
            <v>344930</v>
          </cell>
          <cell r="B76" t="str">
            <v>13R22.5 X WORKS Z TL 156/150K VM MI</v>
          </cell>
          <cell r="C76" t="str">
            <v>101</v>
          </cell>
          <cell r="D76" t="str">
            <v>EUR STD</v>
          </cell>
          <cell r="E76" t="str">
            <v>O</v>
          </cell>
          <cell r="F76" t="str">
            <v>101</v>
          </cell>
          <cell r="G76" t="str">
            <v>PL</v>
          </cell>
          <cell r="H76" t="str">
            <v>C</v>
          </cell>
          <cell r="I76" t="str">
            <v>P</v>
          </cell>
          <cell r="J76" t="str">
            <v>002</v>
          </cell>
          <cell r="K76" t="str">
            <v>MICHELIN</v>
          </cell>
          <cell r="L76" t="str">
            <v>0TB</v>
          </cell>
          <cell r="M76" t="str">
            <v>X WORKS Z</v>
          </cell>
          <cell r="N76" t="str">
            <v>13R22.5</v>
          </cell>
          <cell r="O76">
            <v>13</v>
          </cell>
          <cell r="P76" t="str">
            <v>90</v>
          </cell>
          <cell r="Q76">
            <v>22.5</v>
          </cell>
          <cell r="R76" t="str">
            <v>R</v>
          </cell>
          <cell r="S76">
            <v>156</v>
          </cell>
          <cell r="T76">
            <v>150</v>
          </cell>
          <cell r="U76" t="str">
            <v>K</v>
          </cell>
          <cell r="V76">
            <v>0</v>
          </cell>
          <cell r="W76">
            <v>0</v>
          </cell>
          <cell r="X76" t="str">
            <v/>
          </cell>
          <cell r="Y76" t="str">
            <v/>
          </cell>
          <cell r="Z76" t="str">
            <v/>
          </cell>
          <cell r="AA76">
            <v>72284</v>
          </cell>
          <cell r="AD76" t="str">
            <v>TL</v>
          </cell>
          <cell r="AE76" t="str">
            <v>C</v>
          </cell>
          <cell r="AF76" t="str">
            <v>G</v>
          </cell>
          <cell r="AG76" t="str">
            <v>Y</v>
          </cell>
          <cell r="AH76" t="str">
            <v>Z</v>
          </cell>
          <cell r="AI76" t="str">
            <v/>
          </cell>
          <cell r="AJ76">
            <v>17.7</v>
          </cell>
          <cell r="AK76">
            <v>3</v>
          </cell>
          <cell r="AL76" t="str">
            <v>PRCGYZ</v>
          </cell>
          <cell r="AM76" t="str">
            <v>PM3</v>
          </cell>
          <cell r="AN76" t="str">
            <v>+</v>
          </cell>
          <cell r="AO76" t="str">
            <v>P</v>
          </cell>
          <cell r="AP76" t="str">
            <v/>
          </cell>
          <cell r="AQ76" t="str">
            <v>EUR4</v>
          </cell>
          <cell r="AR76" t="str">
            <v>20</v>
          </cell>
          <cell r="AS76" t="str">
            <v>PNE1</v>
          </cell>
          <cell r="AT76" t="str">
            <v>PNE1</v>
          </cell>
          <cell r="AU76">
            <v>44228</v>
          </cell>
          <cell r="AV76">
            <v>45992</v>
          </cell>
        </row>
        <row r="77">
          <cell r="A77">
            <v>346637</v>
          </cell>
          <cell r="B77" t="str">
            <v>215/75R17.5 X MULTI D TL 126/124M VG MI</v>
          </cell>
          <cell r="C77" t="str">
            <v>101</v>
          </cell>
          <cell r="D77" t="str">
            <v>EUR STD</v>
          </cell>
          <cell r="E77" t="str">
            <v>O</v>
          </cell>
          <cell r="F77" t="str">
            <v>101</v>
          </cell>
          <cell r="G77" t="str">
            <v>PL</v>
          </cell>
          <cell r="H77" t="str">
            <v>C</v>
          </cell>
          <cell r="I77" t="str">
            <v>P</v>
          </cell>
          <cell r="J77" t="str">
            <v>002</v>
          </cell>
          <cell r="K77" t="str">
            <v>MICHELIN</v>
          </cell>
          <cell r="L77" t="str">
            <v>0A6</v>
          </cell>
          <cell r="M77" t="str">
            <v>X MULTI D</v>
          </cell>
          <cell r="N77" t="str">
            <v>215/75R17.5</v>
          </cell>
          <cell r="O77">
            <v>215</v>
          </cell>
          <cell r="P77" t="str">
            <v>75</v>
          </cell>
          <cell r="Q77">
            <v>17.5</v>
          </cell>
          <cell r="R77" t="str">
            <v>R</v>
          </cell>
          <cell r="S77">
            <v>126</v>
          </cell>
          <cell r="T77">
            <v>124</v>
          </cell>
          <cell r="U77" t="str">
            <v>M</v>
          </cell>
          <cell r="V77">
            <v>0</v>
          </cell>
          <cell r="W77">
            <v>0</v>
          </cell>
          <cell r="X77" t="str">
            <v/>
          </cell>
          <cell r="Y77" t="str">
            <v/>
          </cell>
          <cell r="Z77" t="str">
            <v/>
          </cell>
          <cell r="AA77">
            <v>23250</v>
          </cell>
          <cell r="AD77" t="str">
            <v>TL</v>
          </cell>
          <cell r="AE77" t="str">
            <v>C</v>
          </cell>
          <cell r="AF77" t="str">
            <v>P</v>
          </cell>
          <cell r="AG77" t="str">
            <v>E</v>
          </cell>
          <cell r="AH77" t="str">
            <v>D</v>
          </cell>
          <cell r="AI77" t="str">
            <v/>
          </cell>
          <cell r="AJ77">
            <v>13</v>
          </cell>
          <cell r="AK77">
            <v>2</v>
          </cell>
          <cell r="AL77" t="str">
            <v>PRCPED</v>
          </cell>
          <cell r="AM77" t="str">
            <v>PU1</v>
          </cell>
          <cell r="AN77" t="str">
            <v>+</v>
          </cell>
          <cell r="AO77" t="str">
            <v>P</v>
          </cell>
          <cell r="AP77" t="str">
            <v>PLEU</v>
          </cell>
          <cell r="AQ77" t="str">
            <v>EUR1</v>
          </cell>
          <cell r="AR77" t="str">
            <v>20</v>
          </cell>
          <cell r="AS77" t="str">
            <v>PNE1</v>
          </cell>
          <cell r="AT77" t="str">
            <v>PNE1</v>
          </cell>
          <cell r="AU77">
            <v>41518</v>
          </cell>
        </row>
        <row r="78">
          <cell r="A78">
            <v>346787</v>
          </cell>
          <cell r="B78" t="str">
            <v>295/80R22.5 X MULTI GRIP Z TL 154/150L VG MI</v>
          </cell>
          <cell r="C78" t="str">
            <v>101</v>
          </cell>
          <cell r="D78" t="str">
            <v>EUR STD</v>
          </cell>
          <cell r="E78" t="str">
            <v>O</v>
          </cell>
          <cell r="F78" t="str">
            <v>101</v>
          </cell>
          <cell r="G78" t="str">
            <v>PL</v>
          </cell>
          <cell r="H78" t="str">
            <v>C</v>
          </cell>
          <cell r="I78" t="str">
            <v>P</v>
          </cell>
          <cell r="J78" t="str">
            <v>002</v>
          </cell>
          <cell r="K78" t="str">
            <v>MICHELIN</v>
          </cell>
          <cell r="L78" t="str">
            <v>AUX</v>
          </cell>
          <cell r="M78" t="str">
            <v>X MULTI GRIP Z</v>
          </cell>
          <cell r="N78" t="str">
            <v>295/80R22.5</v>
          </cell>
          <cell r="O78">
            <v>295</v>
          </cell>
          <cell r="P78" t="str">
            <v>80</v>
          </cell>
          <cell r="Q78">
            <v>22.5</v>
          </cell>
          <cell r="R78" t="str">
            <v>R</v>
          </cell>
          <cell r="S78">
            <v>154</v>
          </cell>
          <cell r="T78">
            <v>150</v>
          </cell>
          <cell r="U78" t="str">
            <v>L</v>
          </cell>
          <cell r="V78">
            <v>152</v>
          </cell>
          <cell r="W78">
            <v>149</v>
          </cell>
          <cell r="X78" t="str">
            <v>M</v>
          </cell>
          <cell r="Y78" t="str">
            <v>H</v>
          </cell>
          <cell r="Z78" t="str">
            <v/>
          </cell>
          <cell r="AA78">
            <v>59972</v>
          </cell>
          <cell r="AD78" t="str">
            <v>TL</v>
          </cell>
          <cell r="AE78" t="str">
            <v>C</v>
          </cell>
          <cell r="AF78" t="str">
            <v>G</v>
          </cell>
          <cell r="AG78" t="str">
            <v>W</v>
          </cell>
          <cell r="AH78" t="str">
            <v>Z</v>
          </cell>
          <cell r="AI78" t="str">
            <v/>
          </cell>
          <cell r="AJ78">
            <v>16.899999999999999</v>
          </cell>
          <cell r="AK78">
            <v>3</v>
          </cell>
          <cell r="AL78" t="str">
            <v>PRCGWZ</v>
          </cell>
          <cell r="AM78" t="str">
            <v>PP1</v>
          </cell>
          <cell r="AN78" t="str">
            <v>+</v>
          </cell>
          <cell r="AO78" t="str">
            <v>P</v>
          </cell>
          <cell r="AP78" t="str">
            <v>PLEU</v>
          </cell>
          <cell r="AQ78" t="str">
            <v>EUR4</v>
          </cell>
          <cell r="AR78" t="str">
            <v>20</v>
          </cell>
          <cell r="AS78" t="str">
            <v>PNE1</v>
          </cell>
          <cell r="AT78" t="str">
            <v>PNE1</v>
          </cell>
          <cell r="AU78">
            <v>44774</v>
          </cell>
        </row>
        <row r="79">
          <cell r="A79">
            <v>356198</v>
          </cell>
          <cell r="B79" t="str">
            <v>245/70R19.5 X MULTI D2 TL 138/136M VG MI</v>
          </cell>
          <cell r="C79" t="str">
            <v>101</v>
          </cell>
          <cell r="D79" t="str">
            <v>EUR STD</v>
          </cell>
          <cell r="E79" t="str">
            <v>N</v>
          </cell>
          <cell r="F79" t="str">
            <v>101</v>
          </cell>
          <cell r="G79" t="str">
            <v>PL</v>
          </cell>
          <cell r="H79" t="str">
            <v>C</v>
          </cell>
          <cell r="I79" t="str">
            <v>P</v>
          </cell>
          <cell r="J79" t="str">
            <v>002</v>
          </cell>
          <cell r="K79" t="str">
            <v>MICHELIN</v>
          </cell>
          <cell r="L79" t="str">
            <v>2AQ</v>
          </cell>
          <cell r="M79" t="str">
            <v>X MULTI D2</v>
          </cell>
          <cell r="N79" t="str">
            <v>245/70R19.5</v>
          </cell>
          <cell r="O79">
            <v>245</v>
          </cell>
          <cell r="P79" t="str">
            <v>70</v>
          </cell>
          <cell r="Q79">
            <v>19.5</v>
          </cell>
          <cell r="R79" t="str">
            <v>R</v>
          </cell>
          <cell r="S79">
            <v>138</v>
          </cell>
          <cell r="T79">
            <v>136</v>
          </cell>
          <cell r="U79" t="str">
            <v>M</v>
          </cell>
          <cell r="V79">
            <v>144</v>
          </cell>
          <cell r="W79">
            <v>142</v>
          </cell>
          <cell r="X79" t="str">
            <v>J</v>
          </cell>
          <cell r="Y79" t="str">
            <v>J</v>
          </cell>
          <cell r="Z79" t="str">
            <v>18</v>
          </cell>
          <cell r="AA79">
            <v>36441</v>
          </cell>
          <cell r="AD79" t="str">
            <v>TL</v>
          </cell>
          <cell r="AE79" t="str">
            <v>C</v>
          </cell>
          <cell r="AF79" t="str">
            <v>M</v>
          </cell>
          <cell r="AG79" t="str">
            <v>E</v>
          </cell>
          <cell r="AH79" t="str">
            <v>D</v>
          </cell>
          <cell r="AI79" t="str">
            <v/>
          </cell>
          <cell r="AJ79">
            <v>11.5</v>
          </cell>
          <cell r="AK79">
            <v>2</v>
          </cell>
          <cell r="AL79" t="str">
            <v>PRCMED</v>
          </cell>
          <cell r="AM79" t="str">
            <v>PP1</v>
          </cell>
          <cell r="AN79" t="str">
            <v>+</v>
          </cell>
          <cell r="AO79" t="str">
            <v>P</v>
          </cell>
          <cell r="AP79" t="str">
            <v/>
          </cell>
          <cell r="AQ79" t="str">
            <v>EUR4</v>
          </cell>
          <cell r="AR79" t="str">
            <v>20</v>
          </cell>
          <cell r="AS79" t="str">
            <v>PNE1</v>
          </cell>
          <cell r="AT79" t="str">
            <v>PNE1</v>
          </cell>
          <cell r="AU79">
            <v>45717</v>
          </cell>
        </row>
        <row r="80">
          <cell r="A80">
            <v>363450</v>
          </cell>
          <cell r="B80" t="str">
            <v>295/80R22.5 X WORKS Z TL 152/149K VM MI</v>
          </cell>
          <cell r="C80" t="str">
            <v>103</v>
          </cell>
          <cell r="D80" t="str">
            <v>EUR STD</v>
          </cell>
          <cell r="E80" t="str">
            <v>O</v>
          </cell>
          <cell r="F80" t="str">
            <v>103</v>
          </cell>
          <cell r="G80" t="str">
            <v>PL</v>
          </cell>
          <cell r="H80" t="str">
            <v>C</v>
          </cell>
          <cell r="I80" t="str">
            <v>P</v>
          </cell>
          <cell r="J80" t="str">
            <v>002</v>
          </cell>
          <cell r="K80" t="str">
            <v>MICHELIN</v>
          </cell>
          <cell r="L80" t="str">
            <v>0TB</v>
          </cell>
          <cell r="M80" t="str">
            <v>X WORKS Z</v>
          </cell>
          <cell r="N80" t="str">
            <v>295/80R22.5</v>
          </cell>
          <cell r="O80">
            <v>295</v>
          </cell>
          <cell r="P80" t="str">
            <v>80</v>
          </cell>
          <cell r="Q80">
            <v>22.5</v>
          </cell>
          <cell r="R80" t="str">
            <v>R</v>
          </cell>
          <cell r="S80">
            <v>152</v>
          </cell>
          <cell r="T80">
            <v>149</v>
          </cell>
          <cell r="U80" t="str">
            <v>K</v>
          </cell>
          <cell r="V80">
            <v>154</v>
          </cell>
          <cell r="W80">
            <v>150</v>
          </cell>
          <cell r="X80" t="str">
            <v>J</v>
          </cell>
          <cell r="Y80" t="str">
            <v/>
          </cell>
          <cell r="Z80" t="str">
            <v>18</v>
          </cell>
          <cell r="AA80">
            <v>66872</v>
          </cell>
          <cell r="AD80" t="str">
            <v>TL</v>
          </cell>
          <cell r="AE80" t="str">
            <v>C</v>
          </cell>
          <cell r="AF80" t="str">
            <v>G</v>
          </cell>
          <cell r="AG80" t="str">
            <v>Y</v>
          </cell>
          <cell r="AH80" t="str">
            <v>Z</v>
          </cell>
          <cell r="AI80" t="str">
            <v/>
          </cell>
          <cell r="AJ80">
            <v>17.5</v>
          </cell>
          <cell r="AK80">
            <v>4</v>
          </cell>
          <cell r="AL80" t="str">
            <v>PRCGYZ</v>
          </cell>
          <cell r="AM80" t="str">
            <v>PM3</v>
          </cell>
          <cell r="AN80" t="str">
            <v>+</v>
          </cell>
          <cell r="AO80" t="str">
            <v>P</v>
          </cell>
          <cell r="AP80" t="str">
            <v>PLEU</v>
          </cell>
          <cell r="AQ80" t="str">
            <v>EUR1</v>
          </cell>
          <cell r="AR80" t="str">
            <v>20</v>
          </cell>
          <cell r="AS80" t="str">
            <v>PAI1</v>
          </cell>
          <cell r="AT80" t="str">
            <v>PAI1</v>
          </cell>
          <cell r="AU80">
            <v>41883</v>
          </cell>
        </row>
        <row r="81">
          <cell r="A81">
            <v>363888</v>
          </cell>
          <cell r="B81" t="str">
            <v>315/80R22.5 CROSS CONTROL S2 TL 156/150K VM GO</v>
          </cell>
          <cell r="C81" t="str">
            <v>101</v>
          </cell>
          <cell r="D81" t="str">
            <v>EUR STD</v>
          </cell>
          <cell r="E81" t="str">
            <v>O</v>
          </cell>
          <cell r="F81" t="str">
            <v>101</v>
          </cell>
          <cell r="G81" t="str">
            <v>PL</v>
          </cell>
          <cell r="H81" t="str">
            <v>C</v>
          </cell>
          <cell r="I81" t="str">
            <v>P</v>
          </cell>
          <cell r="J81" t="str">
            <v>007</v>
          </cell>
          <cell r="K81" t="str">
            <v>BFGOODRICH</v>
          </cell>
          <cell r="L81" t="str">
            <v>CCT</v>
          </cell>
          <cell r="M81" t="str">
            <v>CROSS CONTROL S2</v>
          </cell>
          <cell r="N81" t="str">
            <v>315/80R22.5</v>
          </cell>
          <cell r="O81">
            <v>315</v>
          </cell>
          <cell r="P81" t="str">
            <v>80</v>
          </cell>
          <cell r="Q81">
            <v>22.5</v>
          </cell>
          <cell r="R81" t="str">
            <v>R</v>
          </cell>
          <cell r="S81">
            <v>156</v>
          </cell>
          <cell r="T81">
            <v>150</v>
          </cell>
          <cell r="U81" t="str">
            <v>K</v>
          </cell>
          <cell r="V81">
            <v>0</v>
          </cell>
          <cell r="W81">
            <v>0</v>
          </cell>
          <cell r="X81" t="str">
            <v/>
          </cell>
          <cell r="Y81" t="str">
            <v/>
          </cell>
          <cell r="Z81" t="str">
            <v>_x0000__x0000_</v>
          </cell>
          <cell r="AA81">
            <v>61462</v>
          </cell>
          <cell r="AD81" t="str">
            <v>TL</v>
          </cell>
          <cell r="AE81" t="str">
            <v>C</v>
          </cell>
          <cell r="AF81" t="str">
            <v>G</v>
          </cell>
          <cell r="AG81" t="str">
            <v>Y</v>
          </cell>
          <cell r="AH81" t="str">
            <v>Z</v>
          </cell>
          <cell r="AI81" t="str">
            <v/>
          </cell>
          <cell r="AJ81">
            <v>15.5</v>
          </cell>
          <cell r="AK81">
            <v>3</v>
          </cell>
          <cell r="AL81" t="str">
            <v>PRCGYZ</v>
          </cell>
          <cell r="AM81" t="str">
            <v>PM3</v>
          </cell>
          <cell r="AN81" t="str">
            <v>+</v>
          </cell>
          <cell r="AO81" t="str">
            <v>P</v>
          </cell>
          <cell r="AP81" t="str">
            <v>PLEU</v>
          </cell>
          <cell r="AQ81" t="str">
            <v>EUR4</v>
          </cell>
          <cell r="AR81" t="str">
            <v>20</v>
          </cell>
          <cell r="AS81" t="str">
            <v>PNE1</v>
          </cell>
          <cell r="AT81" t="str">
            <v>PNE1</v>
          </cell>
          <cell r="AU81">
            <v>43922</v>
          </cell>
        </row>
        <row r="82">
          <cell r="A82">
            <v>365420</v>
          </cell>
          <cell r="B82" t="str">
            <v>245/70R17.5 X LINE ENERGY T TL 143/141J VB MI</v>
          </cell>
          <cell r="C82" t="str">
            <v>101</v>
          </cell>
          <cell r="D82" t="str">
            <v>EUR STD</v>
          </cell>
          <cell r="E82" t="str">
            <v>O</v>
          </cell>
          <cell r="F82" t="str">
            <v>101</v>
          </cell>
          <cell r="G82" t="str">
            <v>PL</v>
          </cell>
          <cell r="H82" t="str">
            <v>C</v>
          </cell>
          <cell r="I82" t="str">
            <v>P</v>
          </cell>
          <cell r="J82" t="str">
            <v>002</v>
          </cell>
          <cell r="K82" t="str">
            <v>MICHELIN</v>
          </cell>
          <cell r="L82" t="str">
            <v>0GN</v>
          </cell>
          <cell r="M82" t="str">
            <v>X LINE ENERGY T</v>
          </cell>
          <cell r="N82" t="str">
            <v>245/70R17.5</v>
          </cell>
          <cell r="O82">
            <v>245</v>
          </cell>
          <cell r="P82" t="str">
            <v>70</v>
          </cell>
          <cell r="Q82">
            <v>17.5</v>
          </cell>
          <cell r="R82" t="str">
            <v>R</v>
          </cell>
          <cell r="S82">
            <v>143</v>
          </cell>
          <cell r="T82">
            <v>141</v>
          </cell>
          <cell r="U82" t="str">
            <v>J</v>
          </cell>
          <cell r="V82">
            <v>144</v>
          </cell>
          <cell r="W82">
            <v>144</v>
          </cell>
          <cell r="X82" t="str">
            <v>F</v>
          </cell>
          <cell r="Y82" t="str">
            <v>H</v>
          </cell>
          <cell r="Z82" t="str">
            <v/>
          </cell>
          <cell r="AA82">
            <v>31727</v>
          </cell>
          <cell r="AD82" t="str">
            <v>TL</v>
          </cell>
          <cell r="AE82" t="str">
            <v>C</v>
          </cell>
          <cell r="AF82" t="str">
            <v>P</v>
          </cell>
          <cell r="AG82" t="str">
            <v>A</v>
          </cell>
          <cell r="AH82" t="str">
            <v>B</v>
          </cell>
          <cell r="AI82" t="str">
            <v/>
          </cell>
          <cell r="AJ82">
            <v>10</v>
          </cell>
          <cell r="AK82">
            <v>3</v>
          </cell>
          <cell r="AL82" t="str">
            <v>PRCPAB</v>
          </cell>
          <cell r="AM82" t="str">
            <v>PG1</v>
          </cell>
          <cell r="AN82" t="str">
            <v>+</v>
          </cell>
          <cell r="AO82" t="str">
            <v>P</v>
          </cell>
          <cell r="AP82" t="str">
            <v>PLEU</v>
          </cell>
          <cell r="AQ82" t="str">
            <v>EUR1</v>
          </cell>
          <cell r="AR82" t="str">
            <v>20</v>
          </cell>
          <cell r="AS82" t="str">
            <v>PNE1</v>
          </cell>
          <cell r="AT82" t="str">
            <v>PNE1</v>
          </cell>
          <cell r="AU82">
            <v>41091</v>
          </cell>
        </row>
        <row r="83">
          <cell r="A83">
            <v>374128</v>
          </cell>
          <cell r="B83" t="str">
            <v>245/70R19.5 X MULTI Z2 TL 138/136M VQ MI</v>
          </cell>
          <cell r="C83" t="str">
            <v>101</v>
          </cell>
          <cell r="D83" t="str">
            <v>EUR STD</v>
          </cell>
          <cell r="E83" t="str">
            <v>N</v>
          </cell>
          <cell r="F83" t="str">
            <v>101</v>
          </cell>
          <cell r="G83" t="str">
            <v>PL</v>
          </cell>
          <cell r="H83" t="str">
            <v>C</v>
          </cell>
          <cell r="I83" t="str">
            <v>P</v>
          </cell>
          <cell r="J83" t="str">
            <v>002</v>
          </cell>
          <cell r="K83" t="str">
            <v>MICHELIN</v>
          </cell>
          <cell r="L83" t="str">
            <v>AT0</v>
          </cell>
          <cell r="M83" t="str">
            <v>X MULTI Z2</v>
          </cell>
          <cell r="N83" t="str">
            <v>245/70R19.5</v>
          </cell>
          <cell r="O83">
            <v>245</v>
          </cell>
          <cell r="P83" t="str">
            <v>70</v>
          </cell>
          <cell r="Q83">
            <v>19.5</v>
          </cell>
          <cell r="R83" t="str">
            <v>R</v>
          </cell>
          <cell r="S83">
            <v>138</v>
          </cell>
          <cell r="T83">
            <v>136</v>
          </cell>
          <cell r="U83" t="str">
            <v>M</v>
          </cell>
          <cell r="V83">
            <v>144</v>
          </cell>
          <cell r="W83">
            <v>142</v>
          </cell>
          <cell r="X83" t="str">
            <v>J</v>
          </cell>
          <cell r="Y83" t="str">
            <v>J</v>
          </cell>
          <cell r="Z83" t="str">
            <v>18</v>
          </cell>
          <cell r="AA83">
            <v>35275</v>
          </cell>
          <cell r="AD83" t="str">
            <v>TL</v>
          </cell>
          <cell r="AE83" t="str">
            <v>C</v>
          </cell>
          <cell r="AF83" t="str">
            <v>M</v>
          </cell>
          <cell r="AG83" t="str">
            <v>E</v>
          </cell>
          <cell r="AH83" t="str">
            <v>Z</v>
          </cell>
          <cell r="AI83" t="str">
            <v/>
          </cell>
          <cell r="AJ83">
            <v>12</v>
          </cell>
          <cell r="AK83">
            <v>3</v>
          </cell>
          <cell r="AL83" t="str">
            <v>PRCMEZ</v>
          </cell>
          <cell r="AM83" t="str">
            <v>PP1</v>
          </cell>
          <cell r="AN83" t="str">
            <v>+</v>
          </cell>
          <cell r="AO83" t="str">
            <v>P</v>
          </cell>
          <cell r="AP83" t="str">
            <v/>
          </cell>
          <cell r="AQ83" t="str">
            <v>EUR4</v>
          </cell>
          <cell r="AR83" t="str">
            <v>20</v>
          </cell>
          <cell r="AS83" t="str">
            <v>PNE1</v>
          </cell>
          <cell r="AT83" t="str">
            <v>PNE1</v>
          </cell>
          <cell r="AU83">
            <v>45717</v>
          </cell>
        </row>
        <row r="84">
          <cell r="A84">
            <v>386822</v>
          </cell>
          <cell r="B84" t="str">
            <v>445/45R19.5 X MULTI HL T TL 164J VG MI</v>
          </cell>
          <cell r="C84" t="str">
            <v>101</v>
          </cell>
          <cell r="D84" t="str">
            <v>EUR STD</v>
          </cell>
          <cell r="E84" t="str">
            <v>O</v>
          </cell>
          <cell r="F84" t="str">
            <v>101</v>
          </cell>
          <cell r="G84" t="str">
            <v>PL</v>
          </cell>
          <cell r="H84" t="str">
            <v>C</v>
          </cell>
          <cell r="I84" t="str">
            <v>P</v>
          </cell>
          <cell r="J84" t="str">
            <v>002</v>
          </cell>
          <cell r="K84" t="str">
            <v>MICHELIN</v>
          </cell>
          <cell r="L84" t="str">
            <v>AOE</v>
          </cell>
          <cell r="M84" t="str">
            <v>X MULTI HL T</v>
          </cell>
          <cell r="N84" t="str">
            <v>445/45R19.5</v>
          </cell>
          <cell r="O84">
            <v>445</v>
          </cell>
          <cell r="P84" t="str">
            <v>45</v>
          </cell>
          <cell r="Q84">
            <v>19.5</v>
          </cell>
          <cell r="R84" t="str">
            <v>R</v>
          </cell>
          <cell r="S84">
            <v>164</v>
          </cell>
          <cell r="T84">
            <v>0</v>
          </cell>
          <cell r="U84" t="str">
            <v>J</v>
          </cell>
          <cell r="V84">
            <v>0</v>
          </cell>
          <cell r="W84">
            <v>0</v>
          </cell>
          <cell r="X84" t="str">
            <v/>
          </cell>
          <cell r="Y84" t="str">
            <v>M</v>
          </cell>
          <cell r="Z84" t="str">
            <v/>
          </cell>
          <cell r="AA84">
            <v>70188</v>
          </cell>
          <cell r="AD84" t="str">
            <v>TL</v>
          </cell>
          <cell r="AE84" t="str">
            <v>C</v>
          </cell>
          <cell r="AF84" t="str">
            <v>S</v>
          </cell>
          <cell r="AG84" t="str">
            <v>E</v>
          </cell>
          <cell r="AH84" t="str">
            <v>T</v>
          </cell>
          <cell r="AI84" t="str">
            <v/>
          </cell>
          <cell r="AJ84">
            <v>12.7</v>
          </cell>
          <cell r="AK84">
            <v>3</v>
          </cell>
          <cell r="AL84" t="str">
            <v>PRCSET</v>
          </cell>
          <cell r="AM84" t="str">
            <v>PP1</v>
          </cell>
          <cell r="AN84" t="str">
            <v>+</v>
          </cell>
          <cell r="AO84" t="str">
            <v>P</v>
          </cell>
          <cell r="AP84" t="str">
            <v>PLEU</v>
          </cell>
          <cell r="AQ84" t="str">
            <v>EUR4</v>
          </cell>
          <cell r="AR84" t="str">
            <v>20</v>
          </cell>
          <cell r="AS84" t="str">
            <v>PNE1</v>
          </cell>
          <cell r="AT84" t="str">
            <v>PNE1</v>
          </cell>
          <cell r="AU84">
            <v>44621</v>
          </cell>
        </row>
        <row r="85">
          <cell r="A85">
            <v>390188</v>
          </cell>
          <cell r="B85" t="str">
            <v>315/80R22.5 X MULTI ENERGY D2 TL 156/150L VM MI</v>
          </cell>
          <cell r="C85" t="str">
            <v>101</v>
          </cell>
          <cell r="D85" t="str">
            <v>EUR STD</v>
          </cell>
          <cell r="E85" t="str">
            <v>O</v>
          </cell>
          <cell r="F85" t="str">
            <v>101</v>
          </cell>
          <cell r="G85" t="str">
            <v>PL</v>
          </cell>
          <cell r="H85" t="str">
            <v>C</v>
          </cell>
          <cell r="I85" t="str">
            <v>P</v>
          </cell>
          <cell r="J85" t="str">
            <v>002</v>
          </cell>
          <cell r="K85" t="str">
            <v>MICHELIN</v>
          </cell>
          <cell r="L85" t="str">
            <v>M8H</v>
          </cell>
          <cell r="M85" t="str">
            <v>X MULTI ENERGY D2</v>
          </cell>
          <cell r="N85" t="str">
            <v>315/80R22.5</v>
          </cell>
          <cell r="O85">
            <v>315</v>
          </cell>
          <cell r="P85" t="str">
            <v>80</v>
          </cell>
          <cell r="Q85">
            <v>22.5</v>
          </cell>
          <cell r="R85" t="str">
            <v>R</v>
          </cell>
          <cell r="S85">
            <v>156</v>
          </cell>
          <cell r="T85">
            <v>150</v>
          </cell>
          <cell r="U85" t="str">
            <v>L</v>
          </cell>
          <cell r="V85">
            <v>154</v>
          </cell>
          <cell r="W85">
            <v>150</v>
          </cell>
          <cell r="X85" t="str">
            <v>M</v>
          </cell>
          <cell r="Y85" t="str">
            <v>J</v>
          </cell>
          <cell r="Z85" t="str">
            <v/>
          </cell>
          <cell r="AA85">
            <v>69032</v>
          </cell>
          <cell r="AD85" t="str">
            <v>TL</v>
          </cell>
          <cell r="AE85" t="str">
            <v>C</v>
          </cell>
          <cell r="AF85" t="str">
            <v>G</v>
          </cell>
          <cell r="AG85" t="str">
            <v>E</v>
          </cell>
          <cell r="AH85" t="str">
            <v>D</v>
          </cell>
          <cell r="AI85" t="str">
            <v/>
          </cell>
          <cell r="AJ85">
            <v>14.5</v>
          </cell>
          <cell r="AK85">
            <v>3</v>
          </cell>
          <cell r="AL85" t="str">
            <v>PRCGED</v>
          </cell>
          <cell r="AM85" t="str">
            <v>PP1</v>
          </cell>
          <cell r="AN85" t="str">
            <v>+</v>
          </cell>
          <cell r="AO85" t="str">
            <v>P</v>
          </cell>
          <cell r="AP85" t="str">
            <v/>
          </cell>
          <cell r="AQ85" t="str">
            <v>EUR4</v>
          </cell>
          <cell r="AR85" t="str">
            <v>20</v>
          </cell>
          <cell r="AS85" t="str">
            <v>PNE1</v>
          </cell>
          <cell r="AT85" t="str">
            <v>PNE1</v>
          </cell>
          <cell r="AU85">
            <v>45536</v>
          </cell>
        </row>
        <row r="86">
          <cell r="A86">
            <v>397877</v>
          </cell>
          <cell r="B86" t="str">
            <v>265/70R19.5 ROUTE CONTROL T TL 143/141J VG GO</v>
          </cell>
          <cell r="C86" t="str">
            <v>101</v>
          </cell>
          <cell r="D86" t="str">
            <v>EUR STD</v>
          </cell>
          <cell r="E86" t="str">
            <v>O</v>
          </cell>
          <cell r="F86" t="str">
            <v>101</v>
          </cell>
          <cell r="G86" t="str">
            <v>PL</v>
          </cell>
          <cell r="H86" t="str">
            <v>C</v>
          </cell>
          <cell r="I86" t="str">
            <v>P</v>
          </cell>
          <cell r="J86" t="str">
            <v>007</v>
          </cell>
          <cell r="K86" t="str">
            <v>BFGOODRICH</v>
          </cell>
          <cell r="L86" t="str">
            <v>1MZ</v>
          </cell>
          <cell r="M86" t="str">
            <v>ROUTE CONTROL T</v>
          </cell>
          <cell r="N86" t="str">
            <v>265/70R19.5</v>
          </cell>
          <cell r="O86">
            <v>265</v>
          </cell>
          <cell r="P86" t="str">
            <v>70</v>
          </cell>
          <cell r="Q86">
            <v>19.5</v>
          </cell>
          <cell r="R86" t="str">
            <v>R</v>
          </cell>
          <cell r="S86">
            <v>143</v>
          </cell>
          <cell r="T86">
            <v>141</v>
          </cell>
          <cell r="U86" t="str">
            <v>J</v>
          </cell>
          <cell r="V86">
            <v>0</v>
          </cell>
          <cell r="W86">
            <v>0</v>
          </cell>
          <cell r="X86" t="str">
            <v/>
          </cell>
          <cell r="Y86" t="str">
            <v/>
          </cell>
          <cell r="Z86" t="str">
            <v/>
          </cell>
          <cell r="AA86">
            <v>34144</v>
          </cell>
          <cell r="AB86">
            <v>257.60000000000002</v>
          </cell>
          <cell r="AC86">
            <v>861</v>
          </cell>
          <cell r="AD86" t="str">
            <v>TL</v>
          </cell>
          <cell r="AE86" t="str">
            <v>C</v>
          </cell>
          <cell r="AF86" t="str">
            <v>M</v>
          </cell>
          <cell r="AG86" t="str">
            <v>E</v>
          </cell>
          <cell r="AH86" t="str">
            <v>B</v>
          </cell>
          <cell r="AI86" t="str">
            <v/>
          </cell>
          <cell r="AJ86">
            <v>12</v>
          </cell>
          <cell r="AK86">
            <v>3</v>
          </cell>
          <cell r="AL86" t="str">
            <v>PRCMEB</v>
          </cell>
          <cell r="AM86" t="str">
            <v>PP1</v>
          </cell>
          <cell r="AN86" t="str">
            <v>+</v>
          </cell>
          <cell r="AO86" t="str">
            <v>P</v>
          </cell>
          <cell r="AP86" t="str">
            <v>PLEU</v>
          </cell>
          <cell r="AQ86" t="str">
            <v>EUR1</v>
          </cell>
          <cell r="AR86" t="str">
            <v>20</v>
          </cell>
          <cell r="AS86" t="str">
            <v>PNE1</v>
          </cell>
          <cell r="AT86" t="str">
            <v>PNE1</v>
          </cell>
          <cell r="AU86">
            <v>43070</v>
          </cell>
        </row>
        <row r="87">
          <cell r="A87">
            <v>401019</v>
          </cell>
          <cell r="B87" t="str">
            <v>295/80R22.5 ROUTE CONTROL S2 TL 152/149M VM GO</v>
          </cell>
          <cell r="C87" t="str">
            <v>103</v>
          </cell>
          <cell r="D87" t="str">
            <v>EUR STD</v>
          </cell>
          <cell r="E87" t="str">
            <v>O</v>
          </cell>
          <cell r="F87" t="str">
            <v>103</v>
          </cell>
          <cell r="G87" t="str">
            <v>PL</v>
          </cell>
          <cell r="H87" t="str">
            <v>C</v>
          </cell>
          <cell r="I87" t="str">
            <v>P</v>
          </cell>
          <cell r="J87" t="str">
            <v>007</v>
          </cell>
          <cell r="K87" t="str">
            <v>BFGOODRICH</v>
          </cell>
          <cell r="L87" t="str">
            <v>AR0</v>
          </cell>
          <cell r="M87" t="str">
            <v>ROUTE CONTROL S2</v>
          </cell>
          <cell r="N87" t="str">
            <v>295/80R22.5</v>
          </cell>
          <cell r="O87">
            <v>295</v>
          </cell>
          <cell r="P87" t="str">
            <v>80</v>
          </cell>
          <cell r="Q87">
            <v>22.5</v>
          </cell>
          <cell r="R87" t="str">
            <v>R</v>
          </cell>
          <cell r="S87">
            <v>152</v>
          </cell>
          <cell r="T87">
            <v>149</v>
          </cell>
          <cell r="U87" t="str">
            <v>M</v>
          </cell>
          <cell r="V87">
            <v>0</v>
          </cell>
          <cell r="W87">
            <v>0</v>
          </cell>
          <cell r="X87" t="str">
            <v/>
          </cell>
          <cell r="Y87" t="str">
            <v>J</v>
          </cell>
          <cell r="Z87" t="str">
            <v>18</v>
          </cell>
          <cell r="AA87">
            <v>54268</v>
          </cell>
          <cell r="AD87" t="str">
            <v>TL</v>
          </cell>
          <cell r="AE87" t="str">
            <v>C</v>
          </cell>
          <cell r="AF87" t="str">
            <v>G</v>
          </cell>
          <cell r="AG87" t="str">
            <v>E</v>
          </cell>
          <cell r="AH87" t="str">
            <v>Z</v>
          </cell>
          <cell r="AI87" t="str">
            <v/>
          </cell>
          <cell r="AJ87">
            <v>14</v>
          </cell>
          <cell r="AK87">
            <v>3</v>
          </cell>
          <cell r="AL87" t="str">
            <v>PRCGEZ</v>
          </cell>
          <cell r="AM87" t="str">
            <v>PP1</v>
          </cell>
          <cell r="AN87" t="str">
            <v>+</v>
          </cell>
          <cell r="AO87" t="str">
            <v>P</v>
          </cell>
          <cell r="AP87" t="str">
            <v/>
          </cell>
          <cell r="AQ87" t="str">
            <v>EUR4</v>
          </cell>
          <cell r="AR87" t="str">
            <v>20</v>
          </cell>
          <cell r="AS87" t="str">
            <v>PAI1</v>
          </cell>
          <cell r="AT87" t="str">
            <v>PAM1</v>
          </cell>
          <cell r="AU87">
            <v>45474</v>
          </cell>
        </row>
        <row r="88">
          <cell r="A88">
            <v>410561</v>
          </cell>
          <cell r="B88" t="str">
            <v>315/80R22.5 ROUTE CONTROL S2 TL 156/150L VG GO</v>
          </cell>
          <cell r="C88" t="str">
            <v>101</v>
          </cell>
          <cell r="D88" t="str">
            <v>EUR STD</v>
          </cell>
          <cell r="E88" t="str">
            <v>O</v>
          </cell>
          <cell r="F88" t="str">
            <v>101</v>
          </cell>
          <cell r="G88" t="str">
            <v>PL</v>
          </cell>
          <cell r="H88" t="str">
            <v>C</v>
          </cell>
          <cell r="I88" t="str">
            <v>P</v>
          </cell>
          <cell r="J88" t="str">
            <v>007</v>
          </cell>
          <cell r="K88" t="str">
            <v>BFGOODRICH</v>
          </cell>
          <cell r="L88" t="str">
            <v>AR0</v>
          </cell>
          <cell r="M88" t="str">
            <v>ROUTE CONTROL S2</v>
          </cell>
          <cell r="N88" t="str">
            <v>315/80R22.5</v>
          </cell>
          <cell r="O88">
            <v>315</v>
          </cell>
          <cell r="P88" t="str">
            <v>80</v>
          </cell>
          <cell r="Q88">
            <v>22.5</v>
          </cell>
          <cell r="R88" t="str">
            <v>R</v>
          </cell>
          <cell r="S88">
            <v>156</v>
          </cell>
          <cell r="T88">
            <v>150</v>
          </cell>
          <cell r="U88" t="str">
            <v>L</v>
          </cell>
          <cell r="V88">
            <v>154</v>
          </cell>
          <cell r="W88">
            <v>150</v>
          </cell>
          <cell r="X88" t="str">
            <v>M</v>
          </cell>
          <cell r="Y88" t="str">
            <v>J</v>
          </cell>
          <cell r="Z88" t="str">
            <v/>
          </cell>
          <cell r="AA88">
            <v>58311</v>
          </cell>
          <cell r="AD88" t="str">
            <v>TL</v>
          </cell>
          <cell r="AE88" t="str">
            <v>C</v>
          </cell>
          <cell r="AF88" t="str">
            <v>G</v>
          </cell>
          <cell r="AG88" t="str">
            <v>E</v>
          </cell>
          <cell r="AH88" t="str">
            <v>Z</v>
          </cell>
          <cell r="AI88" t="str">
            <v/>
          </cell>
          <cell r="AJ88">
            <v>14.4</v>
          </cell>
          <cell r="AK88">
            <v>3</v>
          </cell>
          <cell r="AL88" t="str">
            <v>PRCGEZ</v>
          </cell>
          <cell r="AM88" t="str">
            <v>PP1</v>
          </cell>
          <cell r="AN88" t="str">
            <v>+</v>
          </cell>
          <cell r="AO88" t="str">
            <v>P</v>
          </cell>
          <cell r="AP88" t="str">
            <v>PLEU</v>
          </cell>
          <cell r="AQ88" t="str">
            <v>EUR4</v>
          </cell>
          <cell r="AR88" t="str">
            <v>20</v>
          </cell>
          <cell r="AS88" t="str">
            <v>PNE1</v>
          </cell>
          <cell r="AT88" t="str">
            <v>PNE1</v>
          </cell>
          <cell r="AU88">
            <v>44805</v>
          </cell>
        </row>
        <row r="89">
          <cell r="A89">
            <v>410923</v>
          </cell>
          <cell r="B89" t="str">
            <v>385/65R22.5 ROUTE CONTROL S TL 162K VG GO</v>
          </cell>
          <cell r="C89" t="str">
            <v>101</v>
          </cell>
          <cell r="D89" t="str">
            <v>EUR STD</v>
          </cell>
          <cell r="E89" t="str">
            <v>O</v>
          </cell>
          <cell r="F89" t="str">
            <v>101</v>
          </cell>
          <cell r="G89" t="str">
            <v>PL</v>
          </cell>
          <cell r="H89" t="str">
            <v>C</v>
          </cell>
          <cell r="I89" t="str">
            <v>P</v>
          </cell>
          <cell r="J89" t="str">
            <v>007</v>
          </cell>
          <cell r="K89" t="str">
            <v>BFGOODRICH</v>
          </cell>
          <cell r="L89" t="str">
            <v>1KI</v>
          </cell>
          <cell r="M89" t="str">
            <v>ROUTE CONTROL S</v>
          </cell>
          <cell r="N89" t="str">
            <v>385/65R22.5</v>
          </cell>
          <cell r="O89">
            <v>385</v>
          </cell>
          <cell r="P89" t="str">
            <v>65</v>
          </cell>
          <cell r="Q89">
            <v>22.5</v>
          </cell>
          <cell r="R89" t="str">
            <v>R</v>
          </cell>
          <cell r="S89">
            <v>162</v>
          </cell>
          <cell r="T89">
            <v>0</v>
          </cell>
          <cell r="U89" t="str">
            <v>K</v>
          </cell>
          <cell r="V89">
            <v>158</v>
          </cell>
          <cell r="W89">
            <v>0</v>
          </cell>
          <cell r="X89" t="str">
            <v>L</v>
          </cell>
          <cell r="Y89" t="str">
            <v/>
          </cell>
          <cell r="Z89" t="str">
            <v/>
          </cell>
          <cell r="AA89">
            <v>69574</v>
          </cell>
          <cell r="AB89">
            <v>377.4</v>
          </cell>
          <cell r="AC89">
            <v>1063</v>
          </cell>
          <cell r="AD89" t="str">
            <v>TL</v>
          </cell>
          <cell r="AE89" t="str">
            <v>C</v>
          </cell>
          <cell r="AF89" t="str">
            <v>S</v>
          </cell>
          <cell r="AG89" t="str">
            <v>E</v>
          </cell>
          <cell r="AH89" t="str">
            <v>F</v>
          </cell>
          <cell r="AI89" t="str">
            <v/>
          </cell>
          <cell r="AJ89">
            <v>12.7</v>
          </cell>
          <cell r="AK89">
            <v>3</v>
          </cell>
          <cell r="AL89" t="str">
            <v>PRCSEF</v>
          </cell>
          <cell r="AM89" t="str">
            <v>PP1</v>
          </cell>
          <cell r="AN89" t="str">
            <v>+</v>
          </cell>
          <cell r="AO89" t="str">
            <v>P</v>
          </cell>
          <cell r="AP89" t="str">
            <v>PLEU</v>
          </cell>
          <cell r="AQ89" t="str">
            <v>EUR4</v>
          </cell>
          <cell r="AR89" t="str">
            <v>20</v>
          </cell>
          <cell r="AS89" t="str">
            <v>PNE1</v>
          </cell>
          <cell r="AT89" t="str">
            <v>PNE1</v>
          </cell>
          <cell r="AU89">
            <v>43070</v>
          </cell>
          <cell r="AV89">
            <v>45839</v>
          </cell>
        </row>
        <row r="90">
          <cell r="A90">
            <v>412086</v>
          </cell>
          <cell r="B90" t="str">
            <v>385/65R22.5 X MULTI Z TL 160K VG MI</v>
          </cell>
          <cell r="C90" t="str">
            <v>101</v>
          </cell>
          <cell r="D90" t="str">
            <v>EUR STD</v>
          </cell>
          <cell r="E90" t="str">
            <v>O</v>
          </cell>
          <cell r="F90" t="str">
            <v>101</v>
          </cell>
          <cell r="G90" t="str">
            <v>PL</v>
          </cell>
          <cell r="H90" t="str">
            <v>C</v>
          </cell>
          <cell r="I90" t="str">
            <v>P</v>
          </cell>
          <cell r="J90" t="str">
            <v>002</v>
          </cell>
          <cell r="K90" t="str">
            <v>MICHELIN</v>
          </cell>
          <cell r="L90" t="str">
            <v>0LT</v>
          </cell>
          <cell r="M90" t="str">
            <v>X MULTI Z</v>
          </cell>
          <cell r="N90" t="str">
            <v>385/65R22.5</v>
          </cell>
          <cell r="O90">
            <v>385</v>
          </cell>
          <cell r="P90" t="str">
            <v>65</v>
          </cell>
          <cell r="Q90">
            <v>22.5</v>
          </cell>
          <cell r="R90" t="str">
            <v>R</v>
          </cell>
          <cell r="S90">
            <v>160</v>
          </cell>
          <cell r="T90">
            <v>0</v>
          </cell>
          <cell r="U90" t="str">
            <v>K</v>
          </cell>
          <cell r="V90">
            <v>158</v>
          </cell>
          <cell r="W90">
            <v>0</v>
          </cell>
          <cell r="X90" t="str">
            <v>L</v>
          </cell>
          <cell r="Y90" t="str">
            <v>L</v>
          </cell>
          <cell r="Z90" t="str">
            <v/>
          </cell>
          <cell r="AA90">
            <v>70885</v>
          </cell>
          <cell r="AD90" t="str">
            <v>TL</v>
          </cell>
          <cell r="AE90" t="str">
            <v>C</v>
          </cell>
          <cell r="AF90" t="str">
            <v>S</v>
          </cell>
          <cell r="AG90" t="str">
            <v>E</v>
          </cell>
          <cell r="AH90" t="str">
            <v>Z</v>
          </cell>
          <cell r="AI90" t="str">
            <v/>
          </cell>
          <cell r="AJ90">
            <v>13.5</v>
          </cell>
          <cell r="AK90">
            <v>3</v>
          </cell>
          <cell r="AL90" t="str">
            <v>PRCSEZ</v>
          </cell>
          <cell r="AM90" t="str">
            <v>PP1</v>
          </cell>
          <cell r="AN90" t="str">
            <v>+</v>
          </cell>
          <cell r="AO90" t="str">
            <v>P</v>
          </cell>
          <cell r="AP90" t="str">
            <v>PLEU</v>
          </cell>
          <cell r="AQ90" t="str">
            <v>EUR4</v>
          </cell>
          <cell r="AR90" t="str">
            <v>20</v>
          </cell>
          <cell r="AS90" t="str">
            <v>PNE1</v>
          </cell>
          <cell r="AT90" t="str">
            <v>PNE1</v>
          </cell>
          <cell r="AU90">
            <v>43709</v>
          </cell>
          <cell r="AV90">
            <v>45992</v>
          </cell>
        </row>
        <row r="91">
          <cell r="A91">
            <v>419618</v>
          </cell>
          <cell r="B91" t="str">
            <v>385/65R22.5 X MULTI WINTER T TL 160K VG MI</v>
          </cell>
          <cell r="C91" t="str">
            <v>101</v>
          </cell>
          <cell r="D91" t="str">
            <v>EUR STD</v>
          </cell>
          <cell r="E91" t="str">
            <v>O</v>
          </cell>
          <cell r="F91" t="str">
            <v>101</v>
          </cell>
          <cell r="G91" t="str">
            <v>PL</v>
          </cell>
          <cell r="H91" t="str">
            <v>C</v>
          </cell>
          <cell r="I91" t="str">
            <v>P</v>
          </cell>
          <cell r="J91" t="str">
            <v>002</v>
          </cell>
          <cell r="K91" t="str">
            <v>MICHELIN</v>
          </cell>
          <cell r="L91" t="str">
            <v>0X6</v>
          </cell>
          <cell r="M91" t="str">
            <v>X MULTI WINTER T</v>
          </cell>
          <cell r="N91" t="str">
            <v>385/65R22.5</v>
          </cell>
          <cell r="O91">
            <v>385</v>
          </cell>
          <cell r="P91" t="str">
            <v>65</v>
          </cell>
          <cell r="Q91">
            <v>22.5</v>
          </cell>
          <cell r="R91" t="str">
            <v>R</v>
          </cell>
          <cell r="S91">
            <v>160</v>
          </cell>
          <cell r="T91">
            <v>0</v>
          </cell>
          <cell r="U91" t="str">
            <v>K</v>
          </cell>
          <cell r="V91">
            <v>158</v>
          </cell>
          <cell r="W91">
            <v>0</v>
          </cell>
          <cell r="X91" t="str">
            <v>L</v>
          </cell>
          <cell r="Y91" t="str">
            <v/>
          </cell>
          <cell r="Z91" t="str">
            <v/>
          </cell>
          <cell r="AA91">
            <v>71625</v>
          </cell>
          <cell r="AD91" t="str">
            <v>TL</v>
          </cell>
          <cell r="AE91" t="str">
            <v>C</v>
          </cell>
          <cell r="AF91" t="str">
            <v>S</v>
          </cell>
          <cell r="AG91" t="str">
            <v>W</v>
          </cell>
          <cell r="AH91" t="str">
            <v>T</v>
          </cell>
          <cell r="AI91" t="str">
            <v/>
          </cell>
          <cell r="AJ91">
            <v>15.5</v>
          </cell>
          <cell r="AK91">
            <v>3</v>
          </cell>
          <cell r="AL91" t="str">
            <v>PRCSWT</v>
          </cell>
          <cell r="AM91" t="str">
            <v>PP1</v>
          </cell>
          <cell r="AN91" t="str">
            <v>+</v>
          </cell>
          <cell r="AO91" t="str">
            <v>P</v>
          </cell>
          <cell r="AP91" t="str">
            <v>PLEU</v>
          </cell>
          <cell r="AQ91" t="str">
            <v>EUR1</v>
          </cell>
          <cell r="AR91" t="str">
            <v>20</v>
          </cell>
          <cell r="AS91" t="str">
            <v>PNE1</v>
          </cell>
          <cell r="AT91" t="str">
            <v>PNE1</v>
          </cell>
          <cell r="AU91">
            <v>41913</v>
          </cell>
          <cell r="AV91">
            <v>45689</v>
          </cell>
        </row>
        <row r="92">
          <cell r="A92">
            <v>425791</v>
          </cell>
          <cell r="B92" t="str">
            <v>13R22.5 CROSS CONTROL D2 TL 156/150K VG GO</v>
          </cell>
          <cell r="C92" t="str">
            <v>101</v>
          </cell>
          <cell r="D92" t="str">
            <v>EUR STD</v>
          </cell>
          <cell r="E92" t="str">
            <v>O</v>
          </cell>
          <cell r="F92" t="str">
            <v>101</v>
          </cell>
          <cell r="G92" t="str">
            <v>PL</v>
          </cell>
          <cell r="H92" t="str">
            <v>C</v>
          </cell>
          <cell r="I92" t="str">
            <v>P</v>
          </cell>
          <cell r="J92" t="str">
            <v>007</v>
          </cell>
          <cell r="K92" t="str">
            <v>BFGOODRICH</v>
          </cell>
          <cell r="L92" t="str">
            <v>CCD</v>
          </cell>
          <cell r="M92" t="str">
            <v>CROSS CONTROL D2</v>
          </cell>
          <cell r="N92" t="str">
            <v>13R22.5</v>
          </cell>
          <cell r="O92">
            <v>13</v>
          </cell>
          <cell r="P92" t="str">
            <v>90</v>
          </cell>
          <cell r="Q92">
            <v>22.5</v>
          </cell>
          <cell r="R92" t="str">
            <v>R</v>
          </cell>
          <cell r="S92">
            <v>156</v>
          </cell>
          <cell r="T92">
            <v>150</v>
          </cell>
          <cell r="U92" t="str">
            <v>K</v>
          </cell>
          <cell r="V92">
            <v>0</v>
          </cell>
          <cell r="W92">
            <v>0</v>
          </cell>
          <cell r="X92" t="str">
            <v>_x0000__x0000_</v>
          </cell>
          <cell r="Y92" t="str">
            <v/>
          </cell>
          <cell r="Z92" t="str">
            <v>18</v>
          </cell>
          <cell r="AA92">
            <v>66597</v>
          </cell>
          <cell r="AD92" t="str">
            <v>TL</v>
          </cell>
          <cell r="AE92" t="str">
            <v>C</v>
          </cell>
          <cell r="AF92" t="str">
            <v>G</v>
          </cell>
          <cell r="AG92" t="str">
            <v>Y</v>
          </cell>
          <cell r="AH92" t="str">
            <v>D</v>
          </cell>
          <cell r="AI92" t="str">
            <v/>
          </cell>
          <cell r="AJ92">
            <v>18.5</v>
          </cell>
          <cell r="AK92">
            <v>3</v>
          </cell>
          <cell r="AL92" t="str">
            <v>PRCGYD</v>
          </cell>
          <cell r="AM92" t="str">
            <v>PM3</v>
          </cell>
          <cell r="AN92" t="str">
            <v>+</v>
          </cell>
          <cell r="AO92" t="str">
            <v>P</v>
          </cell>
          <cell r="AP92" t="str">
            <v>PLEU</v>
          </cell>
          <cell r="AQ92" t="str">
            <v>EUR4</v>
          </cell>
          <cell r="AR92" t="str">
            <v>20</v>
          </cell>
          <cell r="AS92" t="str">
            <v>PNE1</v>
          </cell>
          <cell r="AT92" t="str">
            <v>PNE1</v>
          </cell>
          <cell r="AU92">
            <v>43952</v>
          </cell>
        </row>
        <row r="93">
          <cell r="A93">
            <v>430299</v>
          </cell>
          <cell r="B93" t="str">
            <v>265/70R19.5 XDW ICE GRIP TL 140/138L MI</v>
          </cell>
          <cell r="C93" t="str">
            <v>102</v>
          </cell>
          <cell r="D93" t="str">
            <v>EUR STD</v>
          </cell>
          <cell r="E93" t="str">
            <v>O</v>
          </cell>
          <cell r="F93" t="str">
            <v>102</v>
          </cell>
          <cell r="G93" t="str">
            <v>PL</v>
          </cell>
          <cell r="H93" t="str">
            <v>C</v>
          </cell>
          <cell r="I93" t="str">
            <v>P</v>
          </cell>
          <cell r="J93" t="str">
            <v>002</v>
          </cell>
          <cell r="K93" t="str">
            <v>MICHELIN</v>
          </cell>
          <cell r="L93" t="str">
            <v>257</v>
          </cell>
          <cell r="M93" t="str">
            <v>XDW ICE GRIP</v>
          </cell>
          <cell r="N93" t="str">
            <v>265/70R19.5</v>
          </cell>
          <cell r="O93">
            <v>265</v>
          </cell>
          <cell r="P93" t="str">
            <v>70</v>
          </cell>
          <cell r="Q93">
            <v>19.5</v>
          </cell>
          <cell r="R93" t="str">
            <v>R</v>
          </cell>
          <cell r="S93">
            <v>140</v>
          </cell>
          <cell r="T93">
            <v>138</v>
          </cell>
          <cell r="U93" t="str">
            <v>L</v>
          </cell>
          <cell r="V93">
            <v>0</v>
          </cell>
          <cell r="W93">
            <v>0</v>
          </cell>
          <cell r="X93" t="str">
            <v/>
          </cell>
          <cell r="Y93" t="str">
            <v/>
          </cell>
          <cell r="Z93" t="str">
            <v/>
          </cell>
          <cell r="AA93">
            <v>41158</v>
          </cell>
          <cell r="AD93" t="str">
            <v>TL</v>
          </cell>
          <cell r="AE93" t="str">
            <v>C</v>
          </cell>
          <cell r="AF93" t="str">
            <v>M</v>
          </cell>
          <cell r="AG93" t="str">
            <v>W</v>
          </cell>
          <cell r="AH93" t="str">
            <v>D</v>
          </cell>
          <cell r="AI93" t="str">
            <v/>
          </cell>
          <cell r="AJ93">
            <v>16</v>
          </cell>
          <cell r="AK93">
            <v>3</v>
          </cell>
          <cell r="AL93" t="str">
            <v>PRCMWD</v>
          </cell>
          <cell r="AM93" t="str">
            <v>PT1</v>
          </cell>
          <cell r="AN93" t="str">
            <v>+</v>
          </cell>
          <cell r="AO93" t="str">
            <v>P</v>
          </cell>
          <cell r="AP93" t="str">
            <v>PLEU</v>
          </cell>
          <cell r="AQ93" t="str">
            <v>EUR3</v>
          </cell>
          <cell r="AR93" t="str">
            <v>20</v>
          </cell>
          <cell r="AS93" t="str">
            <v>PAI1</v>
          </cell>
          <cell r="AT93" t="str">
            <v>PAI1</v>
          </cell>
          <cell r="AU93">
            <v>39859</v>
          </cell>
        </row>
        <row r="94">
          <cell r="A94">
            <v>430603</v>
          </cell>
          <cell r="B94" t="str">
            <v>215/75R17.5 X LINE ENERGY T TL 135/133J VB MI</v>
          </cell>
          <cell r="C94" t="str">
            <v>101</v>
          </cell>
          <cell r="D94" t="str">
            <v>EUR STD</v>
          </cell>
          <cell r="E94" t="str">
            <v>O</v>
          </cell>
          <cell r="F94" t="str">
            <v>101</v>
          </cell>
          <cell r="G94" t="str">
            <v>PL</v>
          </cell>
          <cell r="H94" t="str">
            <v>C</v>
          </cell>
          <cell r="I94" t="str">
            <v>P</v>
          </cell>
          <cell r="J94" t="str">
            <v>002</v>
          </cell>
          <cell r="K94" t="str">
            <v>MICHELIN</v>
          </cell>
          <cell r="L94" t="str">
            <v>0GN</v>
          </cell>
          <cell r="M94" t="str">
            <v>X LINE ENERGY T</v>
          </cell>
          <cell r="N94" t="str">
            <v>215/75R17.5</v>
          </cell>
          <cell r="O94">
            <v>215</v>
          </cell>
          <cell r="P94" t="str">
            <v>75</v>
          </cell>
          <cell r="Q94">
            <v>17.5</v>
          </cell>
          <cell r="R94" t="str">
            <v>R</v>
          </cell>
          <cell r="S94">
            <v>135</v>
          </cell>
          <cell r="T94">
            <v>133</v>
          </cell>
          <cell r="U94" t="str">
            <v>J</v>
          </cell>
          <cell r="V94">
            <v>0</v>
          </cell>
          <cell r="W94">
            <v>0</v>
          </cell>
          <cell r="X94" t="str">
            <v/>
          </cell>
          <cell r="Y94" t="str">
            <v/>
          </cell>
          <cell r="Z94" t="str">
            <v/>
          </cell>
          <cell r="AA94">
            <v>28158</v>
          </cell>
          <cell r="AD94" t="str">
            <v>TL</v>
          </cell>
          <cell r="AE94" t="str">
            <v>C</v>
          </cell>
          <cell r="AF94" t="str">
            <v>P</v>
          </cell>
          <cell r="AG94" t="str">
            <v>A</v>
          </cell>
          <cell r="AH94" t="str">
            <v>B</v>
          </cell>
          <cell r="AI94" t="str">
            <v/>
          </cell>
          <cell r="AJ94">
            <v>9.8000000000000007</v>
          </cell>
          <cell r="AK94">
            <v>3</v>
          </cell>
          <cell r="AL94" t="str">
            <v>PRCPAB</v>
          </cell>
          <cell r="AM94" t="str">
            <v>PG1</v>
          </cell>
          <cell r="AN94" t="str">
            <v>+</v>
          </cell>
          <cell r="AO94" t="str">
            <v>P</v>
          </cell>
          <cell r="AP94" t="str">
            <v>PLEU</v>
          </cell>
          <cell r="AQ94" t="str">
            <v>EUR1</v>
          </cell>
          <cell r="AR94" t="str">
            <v>20</v>
          </cell>
          <cell r="AS94" t="str">
            <v>PNE1</v>
          </cell>
          <cell r="AT94" t="str">
            <v>PNE1</v>
          </cell>
          <cell r="AU94">
            <v>41122</v>
          </cell>
        </row>
        <row r="95">
          <cell r="A95">
            <v>435214</v>
          </cell>
          <cell r="B95" t="str">
            <v>385/65R22.5 X MULTI GRIP Z AS TL 160K VG MI</v>
          </cell>
          <cell r="C95" t="str">
            <v>101</v>
          </cell>
          <cell r="D95" t="str">
            <v>EUR STD</v>
          </cell>
          <cell r="E95" t="str">
            <v>O</v>
          </cell>
          <cell r="F95" t="str">
            <v>101</v>
          </cell>
          <cell r="G95" t="str">
            <v>PL</v>
          </cell>
          <cell r="H95" t="str">
            <v>C</v>
          </cell>
          <cell r="I95" t="str">
            <v>P</v>
          </cell>
          <cell r="J95" t="str">
            <v>002</v>
          </cell>
          <cell r="K95" t="str">
            <v>MICHELIN</v>
          </cell>
          <cell r="L95" t="str">
            <v>AUX</v>
          </cell>
          <cell r="M95" t="str">
            <v>X MULTI GRIP Z</v>
          </cell>
          <cell r="N95" t="str">
            <v>385/65R22.5</v>
          </cell>
          <cell r="O95">
            <v>385</v>
          </cell>
          <cell r="P95" t="str">
            <v>65</v>
          </cell>
          <cell r="Q95">
            <v>22.5</v>
          </cell>
          <cell r="R95" t="str">
            <v>R</v>
          </cell>
          <cell r="S95">
            <v>160</v>
          </cell>
          <cell r="T95">
            <v>0</v>
          </cell>
          <cell r="U95" t="str">
            <v>K</v>
          </cell>
          <cell r="V95">
            <v>158</v>
          </cell>
          <cell r="W95">
            <v>0</v>
          </cell>
          <cell r="X95" t="str">
            <v>L</v>
          </cell>
          <cell r="Y95" t="str">
            <v>L</v>
          </cell>
          <cell r="Z95" t="str">
            <v/>
          </cell>
          <cell r="AA95">
            <v>75697</v>
          </cell>
          <cell r="AD95" t="str">
            <v>TL</v>
          </cell>
          <cell r="AE95" t="str">
            <v>C</v>
          </cell>
          <cell r="AF95" t="str">
            <v>S</v>
          </cell>
          <cell r="AG95" t="str">
            <v>W</v>
          </cell>
          <cell r="AH95" t="str">
            <v>Z</v>
          </cell>
          <cell r="AI95" t="str">
            <v/>
          </cell>
          <cell r="AJ95">
            <v>16</v>
          </cell>
          <cell r="AK95">
            <v>3</v>
          </cell>
          <cell r="AL95" t="str">
            <v>PRCSWZ</v>
          </cell>
          <cell r="AM95" t="str">
            <v>PP1</v>
          </cell>
          <cell r="AN95" t="str">
            <v>+</v>
          </cell>
          <cell r="AO95" t="str">
            <v>P</v>
          </cell>
          <cell r="AP95" t="str">
            <v>PLEU</v>
          </cell>
          <cell r="AQ95" t="str">
            <v>EUR4</v>
          </cell>
          <cell r="AR95" t="str">
            <v>20</v>
          </cell>
          <cell r="AS95" t="str">
            <v>PNE1</v>
          </cell>
          <cell r="AT95" t="str">
            <v>PNE1</v>
          </cell>
          <cell r="AU95">
            <v>44378</v>
          </cell>
        </row>
        <row r="96">
          <cell r="A96">
            <v>452013</v>
          </cell>
          <cell r="B96" t="str">
            <v>245/70R17.5 X MULTI Z TL 136/134M VM MI</v>
          </cell>
          <cell r="C96" t="str">
            <v>101</v>
          </cell>
          <cell r="D96" t="str">
            <v>EUR STD</v>
          </cell>
          <cell r="E96" t="str">
            <v>O</v>
          </cell>
          <cell r="F96" t="str">
            <v>101</v>
          </cell>
          <cell r="G96" t="str">
            <v>PL</v>
          </cell>
          <cell r="H96" t="str">
            <v>C</v>
          </cell>
          <cell r="I96" t="str">
            <v>P</v>
          </cell>
          <cell r="J96" t="str">
            <v>002</v>
          </cell>
          <cell r="K96" t="str">
            <v>MICHELIN</v>
          </cell>
          <cell r="L96" t="str">
            <v>0LT</v>
          </cell>
          <cell r="M96" t="str">
            <v>X MULTI Z</v>
          </cell>
          <cell r="N96" t="str">
            <v>245/70R17.5</v>
          </cell>
          <cell r="O96">
            <v>245</v>
          </cell>
          <cell r="P96" t="str">
            <v>70</v>
          </cell>
          <cell r="Q96">
            <v>17.5</v>
          </cell>
          <cell r="R96" t="str">
            <v>R</v>
          </cell>
          <cell r="S96">
            <v>136</v>
          </cell>
          <cell r="T96">
            <v>134</v>
          </cell>
          <cell r="U96" t="str">
            <v>M</v>
          </cell>
          <cell r="V96">
            <v>0</v>
          </cell>
          <cell r="W96">
            <v>0</v>
          </cell>
          <cell r="X96" t="str">
            <v/>
          </cell>
          <cell r="Y96" t="str">
            <v/>
          </cell>
          <cell r="Z96" t="str">
            <v/>
          </cell>
          <cell r="AA96">
            <v>30065</v>
          </cell>
          <cell r="AD96" t="str">
            <v>TL</v>
          </cell>
          <cell r="AE96" t="str">
            <v>C</v>
          </cell>
          <cell r="AF96" t="str">
            <v>P</v>
          </cell>
          <cell r="AG96" t="str">
            <v>E</v>
          </cell>
          <cell r="AH96" t="str">
            <v>Z</v>
          </cell>
          <cell r="AI96" t="str">
            <v/>
          </cell>
          <cell r="AJ96">
            <v>12.5</v>
          </cell>
          <cell r="AK96">
            <v>2</v>
          </cell>
          <cell r="AL96" t="str">
            <v>PRCPEZ</v>
          </cell>
          <cell r="AM96" t="str">
            <v>PU1</v>
          </cell>
          <cell r="AN96" t="str">
            <v>+</v>
          </cell>
          <cell r="AO96" t="str">
            <v>P</v>
          </cell>
          <cell r="AP96" t="str">
            <v>PLEU</v>
          </cell>
          <cell r="AQ96" t="str">
            <v>EUR1</v>
          </cell>
          <cell r="AR96" t="str">
            <v>20</v>
          </cell>
          <cell r="AS96" t="str">
            <v>PNE1</v>
          </cell>
          <cell r="AT96" t="str">
            <v>PNE1</v>
          </cell>
          <cell r="AU96">
            <v>42095</v>
          </cell>
        </row>
        <row r="97">
          <cell r="A97">
            <v>452895</v>
          </cell>
          <cell r="B97" t="str">
            <v>285/70R19.5 XTE2 TL 150/148J M+S MI</v>
          </cell>
          <cell r="C97" t="str">
            <v>102</v>
          </cell>
          <cell r="D97" t="str">
            <v>EUR STD</v>
          </cell>
          <cell r="E97" t="str">
            <v>O</v>
          </cell>
          <cell r="F97" t="str">
            <v>101</v>
          </cell>
          <cell r="G97" t="str">
            <v>PL</v>
          </cell>
          <cell r="H97" t="str">
            <v>C</v>
          </cell>
          <cell r="I97" t="str">
            <v>P</v>
          </cell>
          <cell r="J97" t="str">
            <v>002</v>
          </cell>
          <cell r="K97" t="str">
            <v>MICHELIN</v>
          </cell>
          <cell r="L97" t="str">
            <v>61V</v>
          </cell>
          <cell r="M97" t="str">
            <v>XTE2</v>
          </cell>
          <cell r="N97" t="str">
            <v>285/70R19.5</v>
          </cell>
          <cell r="O97">
            <v>285</v>
          </cell>
          <cell r="P97" t="str">
            <v>70</v>
          </cell>
          <cell r="Q97">
            <v>19.5</v>
          </cell>
          <cell r="R97" t="str">
            <v>R</v>
          </cell>
          <cell r="S97">
            <v>150</v>
          </cell>
          <cell r="T97">
            <v>148</v>
          </cell>
          <cell r="U97" t="str">
            <v>J</v>
          </cell>
          <cell r="V97">
            <v>0</v>
          </cell>
          <cell r="W97">
            <v>0</v>
          </cell>
          <cell r="X97" t="str">
            <v/>
          </cell>
          <cell r="Y97" t="str">
            <v>J</v>
          </cell>
          <cell r="Z97" t="str">
            <v>00</v>
          </cell>
          <cell r="AA97">
            <v>42942</v>
          </cell>
          <cell r="AD97" t="str">
            <v>TL</v>
          </cell>
          <cell r="AE97" t="str">
            <v>C</v>
          </cell>
          <cell r="AF97" t="str">
            <v>M</v>
          </cell>
          <cell r="AG97" t="str">
            <v>E</v>
          </cell>
          <cell r="AH97" t="str">
            <v>B</v>
          </cell>
          <cell r="AI97" t="str">
            <v/>
          </cell>
          <cell r="AJ97">
            <v>14</v>
          </cell>
          <cell r="AK97">
            <v>3</v>
          </cell>
          <cell r="AL97" t="str">
            <v>PRCMEB</v>
          </cell>
          <cell r="AM97" t="str">
            <v>PP1</v>
          </cell>
          <cell r="AN97" t="str">
            <v>+</v>
          </cell>
          <cell r="AO97" t="str">
            <v>P</v>
          </cell>
          <cell r="AP97" t="str">
            <v>PLEU</v>
          </cell>
          <cell r="AQ97" t="str">
            <v>EUR1</v>
          </cell>
          <cell r="AR97" t="str">
            <v>20</v>
          </cell>
          <cell r="AS97" t="str">
            <v>PNE1</v>
          </cell>
          <cell r="AT97" t="str">
            <v>PNE1</v>
          </cell>
          <cell r="AU97">
            <v>41944</v>
          </cell>
          <cell r="AV97">
            <v>45717</v>
          </cell>
        </row>
        <row r="98">
          <cell r="A98">
            <v>457059</v>
          </cell>
          <cell r="B98" t="str">
            <v>445/45 R 19.5 X MULTI HL T/. TL 164J MI</v>
          </cell>
          <cell r="C98" t="str">
            <v>180</v>
          </cell>
          <cell r="D98" t="str">
            <v>EUR RETREAD MICHELIN REMIX</v>
          </cell>
          <cell r="E98" t="str">
            <v>N</v>
          </cell>
          <cell r="F98" t="str">
            <v>180</v>
          </cell>
          <cell r="G98" t="str">
            <v>PL</v>
          </cell>
          <cell r="H98" t="str">
            <v>C</v>
          </cell>
          <cell r="I98" t="str">
            <v>X</v>
          </cell>
          <cell r="J98" t="str">
            <v>002</v>
          </cell>
          <cell r="K98" t="str">
            <v>MICHELIN</v>
          </cell>
          <cell r="L98" t="str">
            <v>AOE</v>
          </cell>
          <cell r="M98" t="str">
            <v>X MULTI HL T</v>
          </cell>
          <cell r="N98" t="str">
            <v>445/45R19.5</v>
          </cell>
          <cell r="O98">
            <v>445</v>
          </cell>
          <cell r="P98" t="str">
            <v>45</v>
          </cell>
          <cell r="Q98">
            <v>19.5</v>
          </cell>
          <cell r="R98" t="str">
            <v>R</v>
          </cell>
          <cell r="S98">
            <v>0</v>
          </cell>
          <cell r="T98">
            <v>0</v>
          </cell>
          <cell r="U98" t="str">
            <v/>
          </cell>
          <cell r="V98">
            <v>0</v>
          </cell>
          <cell r="W98">
            <v>0</v>
          </cell>
          <cell r="X98" t="str">
            <v/>
          </cell>
          <cell r="Y98" t="str">
            <v/>
          </cell>
          <cell r="Z98" t="str">
            <v>00</v>
          </cell>
          <cell r="AA98">
            <v>70300</v>
          </cell>
          <cell r="AD98" t="str">
            <v>TL</v>
          </cell>
          <cell r="AE98" t="str">
            <v>C</v>
          </cell>
          <cell r="AF98" t="str">
            <v>S</v>
          </cell>
          <cell r="AG98" t="str">
            <v>E</v>
          </cell>
          <cell r="AH98" t="str">
            <v>T</v>
          </cell>
          <cell r="AI98" t="str">
            <v>XX</v>
          </cell>
          <cell r="AJ98">
            <v>12.5</v>
          </cell>
          <cell r="AK98">
            <v>3</v>
          </cell>
          <cell r="AL98" t="str">
            <v>XRCSET</v>
          </cell>
          <cell r="AM98" t="str">
            <v>XPR</v>
          </cell>
          <cell r="AN98" t="str">
            <v>+</v>
          </cell>
          <cell r="AO98" t="str">
            <v>P</v>
          </cell>
          <cell r="AP98" t="str">
            <v/>
          </cell>
          <cell r="AQ98" t="str">
            <v>EUR2</v>
          </cell>
          <cell r="AR98" t="str">
            <v>20</v>
          </cell>
          <cell r="AS98" t="str">
            <v>PRE1</v>
          </cell>
          <cell r="AT98" t="str">
            <v>PRE1</v>
          </cell>
          <cell r="AU98">
            <v>45748</v>
          </cell>
        </row>
        <row r="99">
          <cell r="A99">
            <v>460307</v>
          </cell>
          <cell r="B99" t="str">
            <v>385/55R22.5 ROUTE CONTROL T TL 160K VM GO</v>
          </cell>
          <cell r="C99" t="str">
            <v>101</v>
          </cell>
          <cell r="D99" t="str">
            <v>EUR STD</v>
          </cell>
          <cell r="E99" t="str">
            <v>O</v>
          </cell>
          <cell r="F99" t="str">
            <v>101</v>
          </cell>
          <cell r="G99" t="str">
            <v>PL</v>
          </cell>
          <cell r="H99" t="str">
            <v>C</v>
          </cell>
          <cell r="I99" t="str">
            <v>P</v>
          </cell>
          <cell r="J99" t="str">
            <v>007</v>
          </cell>
          <cell r="K99" t="str">
            <v>BFGOODRICH</v>
          </cell>
          <cell r="L99" t="str">
            <v>1MZ</v>
          </cell>
          <cell r="M99" t="str">
            <v>ROUTE CONTROL T</v>
          </cell>
          <cell r="N99" t="str">
            <v>385/55R22.5</v>
          </cell>
          <cell r="O99">
            <v>385</v>
          </cell>
          <cell r="P99" t="str">
            <v>55</v>
          </cell>
          <cell r="Q99">
            <v>22.5</v>
          </cell>
          <cell r="R99" t="str">
            <v>R</v>
          </cell>
          <cell r="S99">
            <v>160</v>
          </cell>
          <cell r="T99">
            <v>0</v>
          </cell>
          <cell r="U99" t="str">
            <v>K</v>
          </cell>
          <cell r="V99">
            <v>0</v>
          </cell>
          <cell r="W99">
            <v>0</v>
          </cell>
          <cell r="X99" t="str">
            <v>_x0000__x0000_</v>
          </cell>
          <cell r="Y99" t="str">
            <v/>
          </cell>
          <cell r="Z99" t="str">
            <v/>
          </cell>
          <cell r="AA99">
            <v>65371</v>
          </cell>
          <cell r="AB99">
            <v>387.2</v>
          </cell>
          <cell r="AC99">
            <v>996</v>
          </cell>
          <cell r="AD99" t="str">
            <v>TL</v>
          </cell>
          <cell r="AE99" t="str">
            <v>C</v>
          </cell>
          <cell r="AF99" t="str">
            <v>S</v>
          </cell>
          <cell r="AG99" t="str">
            <v>E</v>
          </cell>
          <cell r="AH99" t="str">
            <v>T</v>
          </cell>
          <cell r="AI99" t="str">
            <v/>
          </cell>
          <cell r="AJ99">
            <v>13.5</v>
          </cell>
          <cell r="AK99">
            <v>3</v>
          </cell>
          <cell r="AL99" t="str">
            <v>PRCSET</v>
          </cell>
          <cell r="AM99" t="str">
            <v>PP1</v>
          </cell>
          <cell r="AN99" t="str">
            <v>+</v>
          </cell>
          <cell r="AO99" t="str">
            <v>P</v>
          </cell>
          <cell r="AP99" t="str">
            <v>PLEU</v>
          </cell>
          <cell r="AQ99" t="str">
            <v>EUR4</v>
          </cell>
          <cell r="AR99" t="str">
            <v>20</v>
          </cell>
          <cell r="AS99" t="str">
            <v>PNE1</v>
          </cell>
          <cell r="AT99" t="str">
            <v>PNE1</v>
          </cell>
          <cell r="AU99">
            <v>43070</v>
          </cell>
        </row>
        <row r="100">
          <cell r="A100">
            <v>463952</v>
          </cell>
          <cell r="B100" t="str">
            <v>295/80R22.5 X WORKS D TL 152/148K VM MI</v>
          </cell>
          <cell r="C100" t="str">
            <v>102</v>
          </cell>
          <cell r="D100" t="str">
            <v>EUR STD - IMPORT SA</v>
          </cell>
          <cell r="E100" t="str">
            <v>O</v>
          </cell>
          <cell r="F100" t="str">
            <v>102</v>
          </cell>
          <cell r="G100" t="str">
            <v>PL</v>
          </cell>
          <cell r="H100" t="str">
            <v>C</v>
          </cell>
          <cell r="I100" t="str">
            <v>P</v>
          </cell>
          <cell r="J100" t="str">
            <v>002</v>
          </cell>
          <cell r="K100" t="str">
            <v>MICHELIN</v>
          </cell>
          <cell r="L100" t="str">
            <v>0TC</v>
          </cell>
          <cell r="M100" t="str">
            <v>X WORKS D</v>
          </cell>
          <cell r="N100" t="str">
            <v>295/80R22.5</v>
          </cell>
          <cell r="O100">
            <v>295</v>
          </cell>
          <cell r="P100" t="str">
            <v>80</v>
          </cell>
          <cell r="Q100">
            <v>22.5</v>
          </cell>
          <cell r="R100" t="str">
            <v>R</v>
          </cell>
          <cell r="S100">
            <v>152</v>
          </cell>
          <cell r="T100">
            <v>148</v>
          </cell>
          <cell r="U100" t="str">
            <v>K</v>
          </cell>
          <cell r="V100">
            <v>0</v>
          </cell>
          <cell r="W100">
            <v>0</v>
          </cell>
          <cell r="X100" t="str">
            <v/>
          </cell>
          <cell r="Y100" t="str">
            <v/>
          </cell>
          <cell r="Z100" t="str">
            <v>16</v>
          </cell>
          <cell r="AA100">
            <v>64812</v>
          </cell>
          <cell r="AD100" t="str">
            <v>TL</v>
          </cell>
          <cell r="AE100" t="str">
            <v>C</v>
          </cell>
          <cell r="AF100" t="str">
            <v>G</v>
          </cell>
          <cell r="AG100" t="str">
            <v>Y</v>
          </cell>
          <cell r="AH100" t="str">
            <v>D</v>
          </cell>
          <cell r="AI100" t="str">
            <v/>
          </cell>
          <cell r="AJ100">
            <v>20</v>
          </cell>
          <cell r="AK100">
            <v>3</v>
          </cell>
          <cell r="AL100" t="str">
            <v>PRCGYD</v>
          </cell>
          <cell r="AM100" t="str">
            <v>PM3</v>
          </cell>
          <cell r="AN100" t="str">
            <v>+</v>
          </cell>
          <cell r="AO100" t="str">
            <v>P</v>
          </cell>
          <cell r="AP100" t="str">
            <v/>
          </cell>
          <cell r="AQ100" t="str">
            <v>EUR4</v>
          </cell>
          <cell r="AR100" t="str">
            <v>20</v>
          </cell>
          <cell r="AS100" t="str">
            <v>PAS1</v>
          </cell>
          <cell r="AT100" t="str">
            <v>PAS1</v>
          </cell>
          <cell r="AU100">
            <v>44409</v>
          </cell>
        </row>
        <row r="101">
          <cell r="A101">
            <v>465545</v>
          </cell>
          <cell r="B101" t="str">
            <v>205/75R17.5 ROUTE CONTROL D TL 124/122M VG GO</v>
          </cell>
          <cell r="C101" t="str">
            <v>101</v>
          </cell>
          <cell r="D101" t="str">
            <v>EUR STD</v>
          </cell>
          <cell r="E101" t="str">
            <v>O</v>
          </cell>
          <cell r="F101" t="str">
            <v>101</v>
          </cell>
          <cell r="G101" t="str">
            <v>PL</v>
          </cell>
          <cell r="H101" t="str">
            <v>C</v>
          </cell>
          <cell r="I101" t="str">
            <v>P</v>
          </cell>
          <cell r="J101" t="str">
            <v>007</v>
          </cell>
          <cell r="K101" t="str">
            <v>BFGOODRICH</v>
          </cell>
          <cell r="L101" t="str">
            <v>1KJ</v>
          </cell>
          <cell r="M101" t="str">
            <v>ROUTE CONTROL D</v>
          </cell>
          <cell r="N101" t="str">
            <v>205/75R17.5</v>
          </cell>
          <cell r="O101">
            <v>205</v>
          </cell>
          <cell r="P101" t="str">
            <v>75</v>
          </cell>
          <cell r="Q101">
            <v>17.5</v>
          </cell>
          <cell r="R101" t="str">
            <v>R</v>
          </cell>
          <cell r="S101">
            <v>124</v>
          </cell>
          <cell r="T101">
            <v>122</v>
          </cell>
          <cell r="U101" t="str">
            <v>M</v>
          </cell>
          <cell r="V101">
            <v>0</v>
          </cell>
          <cell r="W101">
            <v>0</v>
          </cell>
          <cell r="X101" t="str">
            <v/>
          </cell>
          <cell r="Y101" t="str">
            <v/>
          </cell>
          <cell r="Z101" t="str">
            <v/>
          </cell>
          <cell r="AA101">
            <v>24209</v>
          </cell>
          <cell r="AB101">
            <v>205.4</v>
          </cell>
          <cell r="AC101">
            <v>764</v>
          </cell>
          <cell r="AD101" t="str">
            <v>TL</v>
          </cell>
          <cell r="AE101" t="str">
            <v>C</v>
          </cell>
          <cell r="AF101" t="str">
            <v>P</v>
          </cell>
          <cell r="AG101" t="str">
            <v>E</v>
          </cell>
          <cell r="AH101" t="str">
            <v>D</v>
          </cell>
          <cell r="AI101" t="str">
            <v/>
          </cell>
          <cell r="AJ101">
            <v>11.5</v>
          </cell>
          <cell r="AK101">
            <v>3</v>
          </cell>
          <cell r="AL101" t="str">
            <v>PRCPED</v>
          </cell>
          <cell r="AM101" t="str">
            <v>PU1</v>
          </cell>
          <cell r="AN101" t="str">
            <v>+</v>
          </cell>
          <cell r="AO101" t="str">
            <v>P</v>
          </cell>
          <cell r="AP101" t="str">
            <v>PLEU</v>
          </cell>
          <cell r="AQ101" t="str">
            <v>EUR1</v>
          </cell>
          <cell r="AR101" t="str">
            <v>20</v>
          </cell>
          <cell r="AS101" t="str">
            <v>PNE1</v>
          </cell>
          <cell r="AT101" t="str">
            <v>PNE1</v>
          </cell>
          <cell r="AU101">
            <v>43070</v>
          </cell>
        </row>
        <row r="102">
          <cell r="A102">
            <v>465757</v>
          </cell>
          <cell r="B102" t="str">
            <v>315/80R22.5 X LINE ENERGY Z TL 156/150L VB MI</v>
          </cell>
          <cell r="C102" t="str">
            <v>101</v>
          </cell>
          <cell r="D102" t="str">
            <v>EUR STD1</v>
          </cell>
          <cell r="E102" t="str">
            <v>O</v>
          </cell>
          <cell r="F102" t="str">
            <v>101</v>
          </cell>
          <cell r="G102" t="str">
            <v>PL</v>
          </cell>
          <cell r="H102" t="str">
            <v>C</v>
          </cell>
          <cell r="I102" t="str">
            <v>P</v>
          </cell>
          <cell r="J102" t="str">
            <v>002</v>
          </cell>
          <cell r="K102" t="str">
            <v>MICHELIN</v>
          </cell>
          <cell r="L102" t="str">
            <v>0LS</v>
          </cell>
          <cell r="M102" t="str">
            <v>X LINE ENERGY Z</v>
          </cell>
          <cell r="N102" t="str">
            <v>315/80R22.5</v>
          </cell>
          <cell r="O102">
            <v>315</v>
          </cell>
          <cell r="P102" t="str">
            <v>80</v>
          </cell>
          <cell r="Q102">
            <v>22.5</v>
          </cell>
          <cell r="R102" t="str">
            <v>R</v>
          </cell>
          <cell r="S102">
            <v>156</v>
          </cell>
          <cell r="T102">
            <v>150</v>
          </cell>
          <cell r="U102" t="str">
            <v>L</v>
          </cell>
          <cell r="V102">
            <v>154</v>
          </cell>
          <cell r="W102">
            <v>150</v>
          </cell>
          <cell r="X102" t="str">
            <v>M</v>
          </cell>
          <cell r="Y102" t="str">
            <v/>
          </cell>
          <cell r="Z102" t="str">
            <v/>
          </cell>
          <cell r="AA102">
            <v>62661</v>
          </cell>
          <cell r="AD102" t="str">
            <v>TL</v>
          </cell>
          <cell r="AE102" t="str">
            <v>C</v>
          </cell>
          <cell r="AF102" t="str">
            <v>G</v>
          </cell>
          <cell r="AG102" t="str">
            <v>A</v>
          </cell>
          <cell r="AH102" t="str">
            <v>Z</v>
          </cell>
          <cell r="AI102" t="str">
            <v/>
          </cell>
          <cell r="AJ102">
            <v>13.2</v>
          </cell>
          <cell r="AK102">
            <v>3</v>
          </cell>
          <cell r="AL102" t="str">
            <v>PRCGAZ</v>
          </cell>
          <cell r="AM102" t="str">
            <v>PG1</v>
          </cell>
          <cell r="AN102" t="str">
            <v>+</v>
          </cell>
          <cell r="AO102" t="str">
            <v>P</v>
          </cell>
          <cell r="AP102" t="str">
            <v>PLEU</v>
          </cell>
          <cell r="AQ102" t="str">
            <v>EUR1</v>
          </cell>
          <cell r="AR102" t="str">
            <v>20</v>
          </cell>
          <cell r="AS102" t="str">
            <v>PNE1</v>
          </cell>
          <cell r="AT102" t="str">
            <v>PNE1</v>
          </cell>
          <cell r="AU102">
            <v>41699</v>
          </cell>
        </row>
        <row r="103">
          <cell r="A103">
            <v>466076</v>
          </cell>
          <cell r="B103" t="str">
            <v>235/75R17.5 X LINE ENERGY T TL 143/141J VB MI</v>
          </cell>
          <cell r="C103" t="str">
            <v>101</v>
          </cell>
          <cell r="D103" t="str">
            <v>EUR STD</v>
          </cell>
          <cell r="E103" t="str">
            <v>O</v>
          </cell>
          <cell r="F103" t="str">
            <v>101</v>
          </cell>
          <cell r="G103" t="str">
            <v>PL</v>
          </cell>
          <cell r="H103" t="str">
            <v>C</v>
          </cell>
          <cell r="I103" t="str">
            <v>P</v>
          </cell>
          <cell r="J103" t="str">
            <v>002</v>
          </cell>
          <cell r="K103" t="str">
            <v>MICHELIN</v>
          </cell>
          <cell r="L103" t="str">
            <v>0GN</v>
          </cell>
          <cell r="M103" t="str">
            <v>X LINE ENERGY T</v>
          </cell>
          <cell r="N103" t="str">
            <v>235/75R17.5</v>
          </cell>
          <cell r="O103">
            <v>235</v>
          </cell>
          <cell r="P103" t="str">
            <v>75</v>
          </cell>
          <cell r="Q103">
            <v>17.5</v>
          </cell>
          <cell r="R103" t="str">
            <v>R</v>
          </cell>
          <cell r="S103">
            <v>143</v>
          </cell>
          <cell r="T103">
            <v>141</v>
          </cell>
          <cell r="U103" t="str">
            <v>J</v>
          </cell>
          <cell r="V103">
            <v>0</v>
          </cell>
          <cell r="W103">
            <v>0</v>
          </cell>
          <cell r="X103" t="str">
            <v/>
          </cell>
          <cell r="Y103" t="str">
            <v/>
          </cell>
          <cell r="Z103" t="str">
            <v/>
          </cell>
          <cell r="AA103">
            <v>31767</v>
          </cell>
          <cell r="AD103" t="str">
            <v>TL</v>
          </cell>
          <cell r="AE103" t="str">
            <v>C</v>
          </cell>
          <cell r="AF103" t="str">
            <v>P</v>
          </cell>
          <cell r="AG103" t="str">
            <v>A</v>
          </cell>
          <cell r="AH103" t="str">
            <v>B</v>
          </cell>
          <cell r="AI103" t="str">
            <v/>
          </cell>
          <cell r="AJ103">
            <v>10.5</v>
          </cell>
          <cell r="AK103">
            <v>3</v>
          </cell>
          <cell r="AL103" t="str">
            <v>PRCPAB</v>
          </cell>
          <cell r="AM103" t="str">
            <v>PG1</v>
          </cell>
          <cell r="AN103" t="str">
            <v>+</v>
          </cell>
          <cell r="AO103" t="str">
            <v>P</v>
          </cell>
          <cell r="AP103" t="str">
            <v>PLEU</v>
          </cell>
          <cell r="AQ103" t="str">
            <v>EUR1</v>
          </cell>
          <cell r="AR103" t="str">
            <v>20</v>
          </cell>
          <cell r="AS103" t="str">
            <v>PNE1</v>
          </cell>
          <cell r="AT103" t="str">
            <v>PNE1</v>
          </cell>
          <cell r="AU103">
            <v>41091</v>
          </cell>
        </row>
        <row r="104">
          <cell r="A104">
            <v>468508</v>
          </cell>
          <cell r="B104" t="str">
            <v>245/70R19.5 XTE2 TL 141/140J VM MI</v>
          </cell>
          <cell r="C104" t="str">
            <v>101</v>
          </cell>
          <cell r="D104" t="str">
            <v>EUR STD</v>
          </cell>
          <cell r="E104" t="str">
            <v>N</v>
          </cell>
          <cell r="F104" t="str">
            <v>101</v>
          </cell>
          <cell r="G104" t="str">
            <v>PL</v>
          </cell>
          <cell r="H104" t="str">
            <v>C</v>
          </cell>
          <cell r="I104" t="str">
            <v>P</v>
          </cell>
          <cell r="J104" t="str">
            <v>002</v>
          </cell>
          <cell r="K104" t="str">
            <v>MICHELIN</v>
          </cell>
          <cell r="L104" t="str">
            <v>61V</v>
          </cell>
          <cell r="M104" t="str">
            <v>XTE2</v>
          </cell>
          <cell r="N104" t="str">
            <v>245/70R19.5</v>
          </cell>
          <cell r="O104">
            <v>245</v>
          </cell>
          <cell r="P104" t="str">
            <v>70</v>
          </cell>
          <cell r="Q104">
            <v>19.5</v>
          </cell>
          <cell r="R104" t="str">
            <v>R</v>
          </cell>
          <cell r="S104">
            <v>141</v>
          </cell>
          <cell r="T104">
            <v>140</v>
          </cell>
          <cell r="U104" t="str">
            <v>J</v>
          </cell>
          <cell r="V104">
            <v>0</v>
          </cell>
          <cell r="W104">
            <v>0</v>
          </cell>
          <cell r="X104" t="str">
            <v/>
          </cell>
          <cell r="Y104" t="str">
            <v>H</v>
          </cell>
          <cell r="Z104" t="str">
            <v/>
          </cell>
          <cell r="AA104">
            <v>36001</v>
          </cell>
          <cell r="AD104" t="str">
            <v>TL</v>
          </cell>
          <cell r="AE104" t="str">
            <v>C</v>
          </cell>
          <cell r="AF104" t="str">
            <v>M</v>
          </cell>
          <cell r="AG104" t="str">
            <v>E</v>
          </cell>
          <cell r="AH104" t="str">
            <v>B</v>
          </cell>
          <cell r="AI104" t="str">
            <v/>
          </cell>
          <cell r="AJ104">
            <v>12.5</v>
          </cell>
          <cell r="AK104">
            <v>3</v>
          </cell>
          <cell r="AL104" t="str">
            <v>PRCMEB</v>
          </cell>
          <cell r="AM104" t="str">
            <v>PP1</v>
          </cell>
          <cell r="AN104" t="str">
            <v>+</v>
          </cell>
          <cell r="AO104" t="str">
            <v>P</v>
          </cell>
          <cell r="AP104" t="str">
            <v/>
          </cell>
          <cell r="AQ104" t="str">
            <v>EUR4</v>
          </cell>
          <cell r="AR104" t="str">
            <v>20</v>
          </cell>
          <cell r="AS104" t="str">
            <v>PNE1</v>
          </cell>
          <cell r="AT104" t="str">
            <v>PNE1</v>
          </cell>
          <cell r="AU104">
            <v>45689</v>
          </cell>
        </row>
        <row r="105">
          <cell r="A105">
            <v>470513</v>
          </cell>
          <cell r="B105" t="str">
            <v>245/70R19.5 XTE2 TL 141/140J MI</v>
          </cell>
          <cell r="C105" t="str">
            <v>101</v>
          </cell>
          <cell r="D105" t="str">
            <v>EUR STD</v>
          </cell>
          <cell r="E105" t="str">
            <v>O</v>
          </cell>
          <cell r="F105" t="str">
            <v>101</v>
          </cell>
          <cell r="G105" t="str">
            <v>PL</v>
          </cell>
          <cell r="H105" t="str">
            <v>C</v>
          </cell>
          <cell r="I105" t="str">
            <v>P</v>
          </cell>
          <cell r="J105" t="str">
            <v>002</v>
          </cell>
          <cell r="K105" t="str">
            <v>MICHELIN</v>
          </cell>
          <cell r="L105" t="str">
            <v>61V</v>
          </cell>
          <cell r="M105" t="str">
            <v>XTE2</v>
          </cell>
          <cell r="N105" t="str">
            <v>245/70R19.5</v>
          </cell>
          <cell r="O105">
            <v>245</v>
          </cell>
          <cell r="P105" t="str">
            <v>70</v>
          </cell>
          <cell r="Q105">
            <v>19.5</v>
          </cell>
          <cell r="R105" t="str">
            <v>R</v>
          </cell>
          <cell r="S105">
            <v>141</v>
          </cell>
          <cell r="T105">
            <v>140</v>
          </cell>
          <cell r="U105" t="str">
            <v>J</v>
          </cell>
          <cell r="V105">
            <v>0</v>
          </cell>
          <cell r="W105">
            <v>0</v>
          </cell>
          <cell r="X105" t="str">
            <v/>
          </cell>
          <cell r="Y105" t="str">
            <v>J</v>
          </cell>
          <cell r="Z105" t="str">
            <v/>
          </cell>
          <cell r="AA105">
            <v>35426</v>
          </cell>
          <cell r="AD105" t="str">
            <v>TL</v>
          </cell>
          <cell r="AE105" t="str">
            <v>C</v>
          </cell>
          <cell r="AF105" t="str">
            <v>M</v>
          </cell>
          <cell r="AG105" t="str">
            <v>E</v>
          </cell>
          <cell r="AH105" t="str">
            <v>B</v>
          </cell>
          <cell r="AI105" t="str">
            <v/>
          </cell>
          <cell r="AJ105">
            <v>12.5</v>
          </cell>
          <cell r="AK105">
            <v>3</v>
          </cell>
          <cell r="AL105" t="str">
            <v>PRCMEB</v>
          </cell>
          <cell r="AM105" t="str">
            <v>PP1</v>
          </cell>
          <cell r="AN105" t="str">
            <v>+</v>
          </cell>
          <cell r="AO105" t="str">
            <v>P</v>
          </cell>
          <cell r="AP105" t="str">
            <v>PLEU</v>
          </cell>
          <cell r="AQ105" t="str">
            <v>EUR1</v>
          </cell>
          <cell r="AR105" t="str">
            <v>20</v>
          </cell>
          <cell r="AS105" t="str">
            <v>PNE1</v>
          </cell>
          <cell r="AT105" t="str">
            <v>PNE1</v>
          </cell>
          <cell r="AU105">
            <v>39345</v>
          </cell>
          <cell r="AV105">
            <v>45717</v>
          </cell>
        </row>
        <row r="106">
          <cell r="A106">
            <v>473370</v>
          </cell>
          <cell r="B106" t="str">
            <v>245/70R17.5 X MULTI D TL 136/134M VG MI</v>
          </cell>
          <cell r="C106" t="str">
            <v>101</v>
          </cell>
          <cell r="D106" t="str">
            <v>EUR  STD</v>
          </cell>
          <cell r="E106" t="str">
            <v>O</v>
          </cell>
          <cell r="F106" t="str">
            <v>101</v>
          </cell>
          <cell r="G106" t="str">
            <v>PL</v>
          </cell>
          <cell r="H106" t="str">
            <v>C</v>
          </cell>
          <cell r="I106" t="str">
            <v>P</v>
          </cell>
          <cell r="J106" t="str">
            <v>002</v>
          </cell>
          <cell r="K106" t="str">
            <v>MICHELIN</v>
          </cell>
          <cell r="L106" t="str">
            <v>0A6</v>
          </cell>
          <cell r="M106" t="str">
            <v>X MULTI D</v>
          </cell>
          <cell r="N106" t="str">
            <v>245/70R17.5</v>
          </cell>
          <cell r="O106">
            <v>245</v>
          </cell>
          <cell r="P106" t="str">
            <v>70</v>
          </cell>
          <cell r="Q106">
            <v>17.5</v>
          </cell>
          <cell r="R106" t="str">
            <v>R</v>
          </cell>
          <cell r="S106">
            <v>136</v>
          </cell>
          <cell r="T106">
            <v>134</v>
          </cell>
          <cell r="U106" t="str">
            <v>M</v>
          </cell>
          <cell r="V106">
            <v>0</v>
          </cell>
          <cell r="W106">
            <v>0</v>
          </cell>
          <cell r="X106" t="str">
            <v/>
          </cell>
          <cell r="Y106" t="str">
            <v/>
          </cell>
          <cell r="Z106" t="str">
            <v/>
          </cell>
          <cell r="AA106">
            <v>30751</v>
          </cell>
          <cell r="AD106" t="str">
            <v>TL</v>
          </cell>
          <cell r="AE106" t="str">
            <v>C</v>
          </cell>
          <cell r="AF106" t="str">
            <v>P</v>
          </cell>
          <cell r="AG106" t="str">
            <v>E</v>
          </cell>
          <cell r="AH106" t="str">
            <v>D</v>
          </cell>
          <cell r="AI106" t="str">
            <v/>
          </cell>
          <cell r="AJ106">
            <v>12</v>
          </cell>
          <cell r="AK106">
            <v>2</v>
          </cell>
          <cell r="AL106" t="str">
            <v>PRCPED</v>
          </cell>
          <cell r="AM106" t="str">
            <v>PU1</v>
          </cell>
          <cell r="AN106" t="str">
            <v>+</v>
          </cell>
          <cell r="AO106" t="str">
            <v>P</v>
          </cell>
          <cell r="AP106" t="str">
            <v>PLEU</v>
          </cell>
          <cell r="AQ106" t="str">
            <v>EUR1</v>
          </cell>
          <cell r="AR106" t="str">
            <v>20</v>
          </cell>
          <cell r="AS106" t="str">
            <v>PNE1</v>
          </cell>
          <cell r="AT106" t="str">
            <v>PNE1</v>
          </cell>
          <cell r="AU106">
            <v>41518</v>
          </cell>
        </row>
        <row r="107">
          <cell r="A107">
            <v>481323</v>
          </cell>
          <cell r="B107" t="str">
            <v>385/55R22.5 X LINE ENERGY F TL 160K VB MI</v>
          </cell>
          <cell r="C107" t="str">
            <v>101</v>
          </cell>
          <cell r="D107" t="str">
            <v>EUR STD</v>
          </cell>
          <cell r="E107" t="str">
            <v>O</v>
          </cell>
          <cell r="F107" t="str">
            <v>101</v>
          </cell>
          <cell r="G107" t="str">
            <v>PL</v>
          </cell>
          <cell r="H107" t="str">
            <v>C</v>
          </cell>
          <cell r="I107" t="str">
            <v>P</v>
          </cell>
          <cell r="J107" t="str">
            <v>002</v>
          </cell>
          <cell r="K107" t="str">
            <v>MICHELIN</v>
          </cell>
          <cell r="L107" t="str">
            <v>0YX</v>
          </cell>
          <cell r="M107" t="str">
            <v>X LINE ENERGY F</v>
          </cell>
          <cell r="N107" t="str">
            <v>385/55R22.5</v>
          </cell>
          <cell r="O107">
            <v>385</v>
          </cell>
          <cell r="P107" t="str">
            <v>55</v>
          </cell>
          <cell r="Q107">
            <v>22.5</v>
          </cell>
          <cell r="R107" t="str">
            <v>R</v>
          </cell>
          <cell r="S107">
            <v>160</v>
          </cell>
          <cell r="T107">
            <v>0</v>
          </cell>
          <cell r="U107" t="str">
            <v>K</v>
          </cell>
          <cell r="V107">
            <v>158</v>
          </cell>
          <cell r="W107">
            <v>0</v>
          </cell>
          <cell r="X107" t="str">
            <v>L</v>
          </cell>
          <cell r="Y107" t="str">
            <v/>
          </cell>
          <cell r="Z107" t="str">
            <v/>
          </cell>
          <cell r="AA107">
            <v>64499</v>
          </cell>
          <cell r="AD107" t="str">
            <v>TL</v>
          </cell>
          <cell r="AE107" t="str">
            <v>C</v>
          </cell>
          <cell r="AF107" t="str">
            <v>S</v>
          </cell>
          <cell r="AG107" t="str">
            <v>A</v>
          </cell>
          <cell r="AH107" t="str">
            <v>F</v>
          </cell>
          <cell r="AI107" t="str">
            <v/>
          </cell>
          <cell r="AJ107">
            <v>10.5</v>
          </cell>
          <cell r="AK107">
            <v>3</v>
          </cell>
          <cell r="AL107" t="str">
            <v>PRCSAF</v>
          </cell>
          <cell r="AM107" t="str">
            <v>PG1</v>
          </cell>
          <cell r="AN107" t="str">
            <v>+</v>
          </cell>
          <cell r="AO107" t="str">
            <v>P</v>
          </cell>
          <cell r="AP107" t="str">
            <v>PLEU</v>
          </cell>
          <cell r="AQ107" t="str">
            <v>EUR1</v>
          </cell>
          <cell r="AR107" t="str">
            <v>20</v>
          </cell>
          <cell r="AS107" t="str">
            <v>PNE1</v>
          </cell>
          <cell r="AT107" t="str">
            <v>PNE1</v>
          </cell>
          <cell r="AU107">
            <v>42335</v>
          </cell>
        </row>
        <row r="108">
          <cell r="A108">
            <v>483739</v>
          </cell>
          <cell r="B108" t="str">
            <v>385/55R22.5 X MULTI F TL 160K VG MI</v>
          </cell>
          <cell r="C108" t="str">
            <v>101</v>
          </cell>
          <cell r="D108" t="str">
            <v>EUR STD</v>
          </cell>
          <cell r="E108" t="str">
            <v>O</v>
          </cell>
          <cell r="F108" t="str">
            <v>101</v>
          </cell>
          <cell r="G108" t="str">
            <v>PL</v>
          </cell>
          <cell r="H108" t="str">
            <v>C</v>
          </cell>
          <cell r="I108" t="str">
            <v>P</v>
          </cell>
          <cell r="J108" t="str">
            <v>002</v>
          </cell>
          <cell r="K108" t="str">
            <v>MICHELIN</v>
          </cell>
          <cell r="L108" t="str">
            <v>0GX</v>
          </cell>
          <cell r="M108" t="str">
            <v>X MULTI F</v>
          </cell>
          <cell r="N108" t="str">
            <v>385/55R22.5</v>
          </cell>
          <cell r="O108">
            <v>385</v>
          </cell>
          <cell r="P108" t="str">
            <v>55</v>
          </cell>
          <cell r="Q108">
            <v>22.5</v>
          </cell>
          <cell r="R108" t="str">
            <v>R</v>
          </cell>
          <cell r="S108">
            <v>160</v>
          </cell>
          <cell r="T108">
            <v>0</v>
          </cell>
          <cell r="U108" t="str">
            <v>K</v>
          </cell>
          <cell r="V108">
            <v>158</v>
          </cell>
          <cell r="W108">
            <v>0</v>
          </cell>
          <cell r="X108" t="str">
            <v>L</v>
          </cell>
          <cell r="Y108" t="str">
            <v/>
          </cell>
          <cell r="Z108" t="str">
            <v>20</v>
          </cell>
          <cell r="AA108">
            <v>66815</v>
          </cell>
          <cell r="AD108" t="str">
            <v>TL</v>
          </cell>
          <cell r="AE108" t="str">
            <v>C</v>
          </cell>
          <cell r="AF108" t="str">
            <v>S</v>
          </cell>
          <cell r="AG108" t="str">
            <v>E</v>
          </cell>
          <cell r="AH108" t="str">
            <v>F</v>
          </cell>
          <cell r="AI108" t="str">
            <v/>
          </cell>
          <cell r="AJ108">
            <v>12</v>
          </cell>
          <cell r="AK108">
            <v>3</v>
          </cell>
          <cell r="AL108" t="str">
            <v>PRCSEF</v>
          </cell>
          <cell r="AM108" t="str">
            <v>PP1</v>
          </cell>
          <cell r="AN108" t="str">
            <v>+</v>
          </cell>
          <cell r="AO108" t="str">
            <v>P</v>
          </cell>
          <cell r="AP108" t="str">
            <v>PLEU</v>
          </cell>
          <cell r="AQ108" t="str">
            <v>EUR4</v>
          </cell>
          <cell r="AR108" t="str">
            <v>20</v>
          </cell>
          <cell r="AS108" t="str">
            <v>PNE1</v>
          </cell>
          <cell r="AT108" t="str">
            <v>PNE1</v>
          </cell>
          <cell r="AU108">
            <v>42826</v>
          </cell>
        </row>
        <row r="109">
          <cell r="A109">
            <v>485710</v>
          </cell>
          <cell r="B109" t="str">
            <v>315/80R22.5 X MULTI Z TL 156/150L VM MI</v>
          </cell>
          <cell r="C109" t="str">
            <v>101</v>
          </cell>
          <cell r="D109" t="str">
            <v>EUR STD</v>
          </cell>
          <cell r="E109" t="str">
            <v>O</v>
          </cell>
          <cell r="F109" t="str">
            <v>101</v>
          </cell>
          <cell r="G109" t="str">
            <v>PL</v>
          </cell>
          <cell r="H109" t="str">
            <v>C</v>
          </cell>
          <cell r="I109" t="str">
            <v>P</v>
          </cell>
          <cell r="J109" t="str">
            <v>002</v>
          </cell>
          <cell r="K109" t="str">
            <v>MICHELIN</v>
          </cell>
          <cell r="L109" t="str">
            <v>0LT</v>
          </cell>
          <cell r="M109" t="str">
            <v>X MULTI Z</v>
          </cell>
          <cell r="N109" t="str">
            <v>315/80R22.5</v>
          </cell>
          <cell r="O109">
            <v>315</v>
          </cell>
          <cell r="P109" t="str">
            <v>80</v>
          </cell>
          <cell r="Q109">
            <v>22.5</v>
          </cell>
          <cell r="R109" t="str">
            <v>R</v>
          </cell>
          <cell r="S109">
            <v>156</v>
          </cell>
          <cell r="T109">
            <v>150</v>
          </cell>
          <cell r="U109" t="str">
            <v>L</v>
          </cell>
          <cell r="V109">
            <v>154</v>
          </cell>
          <cell r="W109">
            <v>150</v>
          </cell>
          <cell r="X109" t="str">
            <v>M</v>
          </cell>
          <cell r="Y109" t="str">
            <v>J</v>
          </cell>
          <cell r="Z109" t="str">
            <v>18</v>
          </cell>
          <cell r="AA109">
            <v>68062</v>
          </cell>
          <cell r="AD109" t="str">
            <v>TL</v>
          </cell>
          <cell r="AE109" t="str">
            <v>C</v>
          </cell>
          <cell r="AF109" t="str">
            <v>G</v>
          </cell>
          <cell r="AG109" t="str">
            <v>E</v>
          </cell>
          <cell r="AH109" t="str">
            <v>Z</v>
          </cell>
          <cell r="AI109" t="str">
            <v/>
          </cell>
          <cell r="AJ109">
            <v>15.8</v>
          </cell>
          <cell r="AK109">
            <v>3</v>
          </cell>
          <cell r="AL109" t="str">
            <v>PRCGEZ</v>
          </cell>
          <cell r="AM109" t="str">
            <v>PP1</v>
          </cell>
          <cell r="AN109" t="str">
            <v>+</v>
          </cell>
          <cell r="AO109" t="str">
            <v>P</v>
          </cell>
          <cell r="AP109" t="str">
            <v>PLEU</v>
          </cell>
          <cell r="AQ109" t="str">
            <v>EUR4</v>
          </cell>
          <cell r="AR109" t="str">
            <v>20</v>
          </cell>
          <cell r="AS109" t="str">
            <v>PNE1</v>
          </cell>
          <cell r="AT109" t="str">
            <v>PNE1</v>
          </cell>
          <cell r="AU109">
            <v>44105</v>
          </cell>
        </row>
        <row r="110">
          <cell r="A110">
            <v>487756</v>
          </cell>
          <cell r="B110" t="str">
            <v>13R22.5 CROSS CONTROL S2 TL 156/150K VG GO</v>
          </cell>
          <cell r="C110" t="str">
            <v>101</v>
          </cell>
          <cell r="D110" t="str">
            <v>EUR STD</v>
          </cell>
          <cell r="E110" t="str">
            <v>O</v>
          </cell>
          <cell r="F110" t="str">
            <v>101</v>
          </cell>
          <cell r="G110" t="str">
            <v>PL</v>
          </cell>
          <cell r="H110" t="str">
            <v>C</v>
          </cell>
          <cell r="I110" t="str">
            <v>P</v>
          </cell>
          <cell r="J110" t="str">
            <v>007</v>
          </cell>
          <cell r="K110" t="str">
            <v>BFGOODRICH</v>
          </cell>
          <cell r="L110" t="str">
            <v>CCT</v>
          </cell>
          <cell r="M110" t="str">
            <v>CROSS CONTROL S2</v>
          </cell>
          <cell r="N110" t="str">
            <v>13R22.5</v>
          </cell>
          <cell r="O110">
            <v>13</v>
          </cell>
          <cell r="P110" t="str">
            <v>90</v>
          </cell>
          <cell r="Q110">
            <v>22.5</v>
          </cell>
          <cell r="R110" t="str">
            <v>R</v>
          </cell>
          <cell r="S110">
            <v>156</v>
          </cell>
          <cell r="T110">
            <v>150</v>
          </cell>
          <cell r="U110" t="str">
            <v>K</v>
          </cell>
          <cell r="V110">
            <v>0</v>
          </cell>
          <cell r="W110">
            <v>0</v>
          </cell>
          <cell r="X110" t="str">
            <v>_x0000__x0000_</v>
          </cell>
          <cell r="Y110" t="str">
            <v/>
          </cell>
          <cell r="Z110" t="str">
            <v>18</v>
          </cell>
          <cell r="AA110">
            <v>66887</v>
          </cell>
          <cell r="AD110" t="str">
            <v>TL</v>
          </cell>
          <cell r="AE110" t="str">
            <v>C</v>
          </cell>
          <cell r="AF110" t="str">
            <v>G</v>
          </cell>
          <cell r="AG110" t="str">
            <v>Y</v>
          </cell>
          <cell r="AH110" t="str">
            <v>D</v>
          </cell>
          <cell r="AI110" t="str">
            <v/>
          </cell>
          <cell r="AJ110">
            <v>18.5</v>
          </cell>
          <cell r="AK110">
            <v>3</v>
          </cell>
          <cell r="AL110" t="str">
            <v>PRCGYD</v>
          </cell>
          <cell r="AM110" t="str">
            <v>PM3</v>
          </cell>
          <cell r="AN110" t="str">
            <v>+</v>
          </cell>
          <cell r="AO110" t="str">
            <v>P</v>
          </cell>
          <cell r="AP110" t="str">
            <v>PLEU</v>
          </cell>
          <cell r="AQ110" t="str">
            <v>EUR4</v>
          </cell>
          <cell r="AR110" t="str">
            <v>20</v>
          </cell>
          <cell r="AS110" t="str">
            <v>PNE1</v>
          </cell>
          <cell r="AT110" t="str">
            <v>PNE1</v>
          </cell>
          <cell r="AU110">
            <v>43952</v>
          </cell>
        </row>
        <row r="111">
          <cell r="A111">
            <v>492211</v>
          </cell>
          <cell r="B111" t="str">
            <v>245/70R19.5 X MULTI D TL 136/134M VG MI</v>
          </cell>
          <cell r="C111" t="str">
            <v>101</v>
          </cell>
          <cell r="D111" t="str">
            <v>EUR STD</v>
          </cell>
          <cell r="E111" t="str">
            <v>O</v>
          </cell>
          <cell r="F111" t="str">
            <v>101</v>
          </cell>
          <cell r="G111" t="str">
            <v>PL</v>
          </cell>
          <cell r="H111" t="str">
            <v>C</v>
          </cell>
          <cell r="I111" t="str">
            <v>P</v>
          </cell>
          <cell r="J111" t="str">
            <v>002</v>
          </cell>
          <cell r="K111" t="str">
            <v>MICHELIN</v>
          </cell>
          <cell r="L111" t="str">
            <v>0A6</v>
          </cell>
          <cell r="M111" t="str">
            <v>X MULTI D</v>
          </cell>
          <cell r="N111" t="str">
            <v>245/70R19.5</v>
          </cell>
          <cell r="O111">
            <v>245</v>
          </cell>
          <cell r="P111" t="str">
            <v>70</v>
          </cell>
          <cell r="Q111">
            <v>19.5</v>
          </cell>
          <cell r="R111" t="str">
            <v>R</v>
          </cell>
          <cell r="S111">
            <v>136</v>
          </cell>
          <cell r="T111">
            <v>134</v>
          </cell>
          <cell r="U111" t="str">
            <v>M</v>
          </cell>
          <cell r="V111">
            <v>136</v>
          </cell>
          <cell r="W111">
            <v>135</v>
          </cell>
          <cell r="X111" t="str">
            <v>J</v>
          </cell>
          <cell r="Y111" t="str">
            <v>H</v>
          </cell>
          <cell r="Z111" t="str">
            <v>16</v>
          </cell>
          <cell r="AA111">
            <v>34555</v>
          </cell>
          <cell r="AD111" t="str">
            <v>TL</v>
          </cell>
          <cell r="AE111" t="str">
            <v>C</v>
          </cell>
          <cell r="AF111" t="str">
            <v>M</v>
          </cell>
          <cell r="AG111" t="str">
            <v>E</v>
          </cell>
          <cell r="AH111" t="str">
            <v>D</v>
          </cell>
          <cell r="AI111" t="str">
            <v/>
          </cell>
          <cell r="AJ111">
            <v>12</v>
          </cell>
          <cell r="AK111">
            <v>3</v>
          </cell>
          <cell r="AL111" t="str">
            <v>PRCMED</v>
          </cell>
          <cell r="AM111" t="str">
            <v>PT1</v>
          </cell>
          <cell r="AN111" t="str">
            <v>+</v>
          </cell>
          <cell r="AO111" t="str">
            <v>P</v>
          </cell>
          <cell r="AP111" t="str">
            <v>PLEU</v>
          </cell>
          <cell r="AQ111" t="str">
            <v>EUR1</v>
          </cell>
          <cell r="AR111" t="str">
            <v>20</v>
          </cell>
          <cell r="AS111" t="str">
            <v>PNE1</v>
          </cell>
          <cell r="AT111" t="str">
            <v>PNE1</v>
          </cell>
          <cell r="AU111">
            <v>41913</v>
          </cell>
          <cell r="AV111">
            <v>45717</v>
          </cell>
        </row>
        <row r="112">
          <cell r="A112">
            <v>492313</v>
          </cell>
          <cell r="B112" t="str">
            <v>295/80R22.5 X MULTI GRIP D TL 154/150L VG MI</v>
          </cell>
          <cell r="C112" t="str">
            <v>101</v>
          </cell>
          <cell r="D112" t="str">
            <v>EUR STD</v>
          </cell>
          <cell r="E112" t="str">
            <v>O</v>
          </cell>
          <cell r="F112" t="str">
            <v>101</v>
          </cell>
          <cell r="G112" t="str">
            <v>PL</v>
          </cell>
          <cell r="H112" t="str">
            <v>C</v>
          </cell>
          <cell r="I112" t="str">
            <v>P</v>
          </cell>
          <cell r="J112" t="str">
            <v>002</v>
          </cell>
          <cell r="K112" t="str">
            <v>MICHELIN</v>
          </cell>
          <cell r="L112" t="str">
            <v>A33</v>
          </cell>
          <cell r="M112" t="str">
            <v>X MULTI GRIP D</v>
          </cell>
          <cell r="N112" t="str">
            <v>295/80R22.5</v>
          </cell>
          <cell r="O112">
            <v>295</v>
          </cell>
          <cell r="P112" t="str">
            <v>80</v>
          </cell>
          <cell r="Q112">
            <v>22.5</v>
          </cell>
          <cell r="R112" t="str">
            <v>R</v>
          </cell>
          <cell r="S112">
            <v>154</v>
          </cell>
          <cell r="T112">
            <v>150</v>
          </cell>
          <cell r="U112" t="str">
            <v>L</v>
          </cell>
          <cell r="V112">
            <v>152</v>
          </cell>
          <cell r="W112">
            <v>148</v>
          </cell>
          <cell r="X112" t="str">
            <v>M</v>
          </cell>
          <cell r="Y112" t="str">
            <v>H</v>
          </cell>
          <cell r="Z112" t="str">
            <v/>
          </cell>
          <cell r="AA112">
            <v>60230</v>
          </cell>
          <cell r="AD112" t="str">
            <v>TL</v>
          </cell>
          <cell r="AE112" t="str">
            <v>C</v>
          </cell>
          <cell r="AF112" t="str">
            <v>G</v>
          </cell>
          <cell r="AG112" t="str">
            <v>W</v>
          </cell>
          <cell r="AH112" t="str">
            <v>D</v>
          </cell>
          <cell r="AI112" t="str">
            <v/>
          </cell>
          <cell r="AJ112">
            <v>16.7</v>
          </cell>
          <cell r="AK112">
            <v>3</v>
          </cell>
          <cell r="AL112" t="str">
            <v>PRCGWD</v>
          </cell>
          <cell r="AM112" t="str">
            <v>PP1</v>
          </cell>
          <cell r="AN112" t="str">
            <v>+</v>
          </cell>
          <cell r="AO112" t="str">
            <v>P</v>
          </cell>
          <cell r="AP112" t="str">
            <v>PLEU</v>
          </cell>
          <cell r="AQ112" t="str">
            <v>EUR4</v>
          </cell>
          <cell r="AR112" t="str">
            <v>20</v>
          </cell>
          <cell r="AS112" t="str">
            <v>PNE1</v>
          </cell>
          <cell r="AT112" t="str">
            <v>PNE1</v>
          </cell>
          <cell r="AU112">
            <v>44774</v>
          </cell>
        </row>
        <row r="113">
          <cell r="A113">
            <v>495444</v>
          </cell>
          <cell r="B113" t="str">
            <v>315/70R22.5 X LINE ENERGY D2 TL 154/150L VB MI</v>
          </cell>
          <cell r="C113" t="str">
            <v>101</v>
          </cell>
          <cell r="D113" t="str">
            <v>EUR STD</v>
          </cell>
          <cell r="E113" t="str">
            <v>O</v>
          </cell>
          <cell r="F113" t="str">
            <v>101</v>
          </cell>
          <cell r="G113" t="str">
            <v>PL</v>
          </cell>
          <cell r="H113" t="str">
            <v>C</v>
          </cell>
          <cell r="I113" t="str">
            <v>P</v>
          </cell>
          <cell r="J113" t="str">
            <v>002</v>
          </cell>
          <cell r="K113" t="str">
            <v>MICHELIN</v>
          </cell>
          <cell r="L113" t="str">
            <v>1FY</v>
          </cell>
          <cell r="M113" t="str">
            <v>X LINE ENERGY D2</v>
          </cell>
          <cell r="N113" t="str">
            <v>315/70R22.5</v>
          </cell>
          <cell r="O113">
            <v>315</v>
          </cell>
          <cell r="P113" t="str">
            <v>70</v>
          </cell>
          <cell r="Q113">
            <v>22.5</v>
          </cell>
          <cell r="R113" t="str">
            <v>R</v>
          </cell>
          <cell r="S113">
            <v>154</v>
          </cell>
          <cell r="T113">
            <v>150</v>
          </cell>
          <cell r="U113" t="str">
            <v>L</v>
          </cell>
          <cell r="V113">
            <v>0</v>
          </cell>
          <cell r="W113">
            <v>0</v>
          </cell>
          <cell r="X113" t="str">
            <v>_x0000__x0000_</v>
          </cell>
          <cell r="Y113" t="str">
            <v/>
          </cell>
          <cell r="Z113" t="str">
            <v/>
          </cell>
          <cell r="AA113">
            <v>58751</v>
          </cell>
          <cell r="AD113" t="str">
            <v>TL</v>
          </cell>
          <cell r="AE113" t="str">
            <v>C</v>
          </cell>
          <cell r="AF113" t="str">
            <v>G</v>
          </cell>
          <cell r="AG113" t="str">
            <v>A</v>
          </cell>
          <cell r="AH113" t="str">
            <v>D</v>
          </cell>
          <cell r="AI113" t="str">
            <v/>
          </cell>
          <cell r="AJ113">
            <v>13.5</v>
          </cell>
          <cell r="AK113">
            <v>3</v>
          </cell>
          <cell r="AL113" t="str">
            <v>PRCGAD</v>
          </cell>
          <cell r="AM113" t="str">
            <v>PG1</v>
          </cell>
          <cell r="AN113" t="str">
            <v>+</v>
          </cell>
          <cell r="AO113" t="str">
            <v>P</v>
          </cell>
          <cell r="AP113" t="str">
            <v/>
          </cell>
          <cell r="AQ113" t="str">
            <v>EUR4</v>
          </cell>
          <cell r="AR113" t="str">
            <v>20</v>
          </cell>
          <cell r="AS113" t="str">
            <v>PNE1</v>
          </cell>
          <cell r="AT113" t="str">
            <v>PNE1</v>
          </cell>
          <cell r="AU113">
            <v>42355</v>
          </cell>
        </row>
        <row r="114">
          <cell r="A114">
            <v>498807</v>
          </cell>
          <cell r="B114" t="str">
            <v>315/80R22.5 X MULTI HD Z TL 156/150L VG MI</v>
          </cell>
          <cell r="C114" t="str">
            <v>101</v>
          </cell>
          <cell r="D114" t="str">
            <v>EUR STD</v>
          </cell>
          <cell r="E114" t="str">
            <v>O</v>
          </cell>
          <cell r="F114" t="str">
            <v>101</v>
          </cell>
          <cell r="G114" t="str">
            <v>PL</v>
          </cell>
          <cell r="H114" t="str">
            <v>C</v>
          </cell>
          <cell r="I114" t="str">
            <v>P</v>
          </cell>
          <cell r="J114" t="str">
            <v>002</v>
          </cell>
          <cell r="K114" t="str">
            <v>MICHELIN</v>
          </cell>
          <cell r="L114" t="str">
            <v>0I2</v>
          </cell>
          <cell r="M114" t="str">
            <v>X MULTI HD Z</v>
          </cell>
          <cell r="N114" t="str">
            <v>315/80R22.5</v>
          </cell>
          <cell r="O114">
            <v>315</v>
          </cell>
          <cell r="P114" t="str">
            <v>80</v>
          </cell>
          <cell r="Q114">
            <v>22.5</v>
          </cell>
          <cell r="R114" t="str">
            <v>R</v>
          </cell>
          <cell r="S114">
            <v>156</v>
          </cell>
          <cell r="T114">
            <v>150</v>
          </cell>
          <cell r="U114" t="str">
            <v>L</v>
          </cell>
          <cell r="V114">
            <v>154</v>
          </cell>
          <cell r="W114">
            <v>150</v>
          </cell>
          <cell r="X114" t="str">
            <v>M</v>
          </cell>
          <cell r="Y114" t="str">
            <v>J</v>
          </cell>
          <cell r="Z114" t="str">
            <v>18</v>
          </cell>
          <cell r="AA114">
            <v>67948</v>
          </cell>
          <cell r="AD114" t="str">
            <v>TL</v>
          </cell>
          <cell r="AE114" t="str">
            <v>C</v>
          </cell>
          <cell r="AF114" t="str">
            <v>G</v>
          </cell>
          <cell r="AG114" t="str">
            <v>E</v>
          </cell>
          <cell r="AH114" t="str">
            <v>Z</v>
          </cell>
          <cell r="AI114" t="str">
            <v/>
          </cell>
          <cell r="AJ114">
            <v>15.5</v>
          </cell>
          <cell r="AK114">
            <v>3</v>
          </cell>
          <cell r="AL114" t="str">
            <v>PRCGEZ</v>
          </cell>
          <cell r="AM114" t="str">
            <v>PP1</v>
          </cell>
          <cell r="AN114" t="str">
            <v>+</v>
          </cell>
          <cell r="AO114" t="str">
            <v>P</v>
          </cell>
          <cell r="AP114" t="str">
            <v/>
          </cell>
          <cell r="AQ114" t="str">
            <v>EUR4</v>
          </cell>
          <cell r="AR114" t="str">
            <v>20</v>
          </cell>
          <cell r="AS114" t="str">
            <v>PNE1</v>
          </cell>
          <cell r="AT114" t="str">
            <v>PNE1</v>
          </cell>
          <cell r="AU114">
            <v>45474</v>
          </cell>
        </row>
        <row r="115">
          <cell r="A115">
            <v>507853</v>
          </cell>
          <cell r="B115" t="str">
            <v>275/80R22.5 X MULTI Z TL 149/146L VM MI</v>
          </cell>
          <cell r="C115" t="str">
            <v>107</v>
          </cell>
          <cell r="D115" t="str">
            <v>EUR STD</v>
          </cell>
          <cell r="E115" t="str">
            <v>O</v>
          </cell>
          <cell r="F115" t="str">
            <v>107</v>
          </cell>
          <cell r="G115" t="str">
            <v>PL</v>
          </cell>
          <cell r="H115" t="str">
            <v>C</v>
          </cell>
          <cell r="I115" t="str">
            <v>P</v>
          </cell>
          <cell r="J115" t="str">
            <v>002</v>
          </cell>
          <cell r="K115" t="str">
            <v>MICHELIN</v>
          </cell>
          <cell r="L115" t="str">
            <v>0LT</v>
          </cell>
          <cell r="M115" t="str">
            <v>X MULTI Z</v>
          </cell>
          <cell r="N115" t="str">
            <v>275/80R22.5</v>
          </cell>
          <cell r="O115">
            <v>275</v>
          </cell>
          <cell r="P115" t="str">
            <v>80</v>
          </cell>
          <cell r="Q115">
            <v>22.5</v>
          </cell>
          <cell r="R115" t="str">
            <v>R</v>
          </cell>
          <cell r="S115">
            <v>149</v>
          </cell>
          <cell r="T115">
            <v>146</v>
          </cell>
          <cell r="U115" t="str">
            <v>L</v>
          </cell>
          <cell r="V115">
            <v>0</v>
          </cell>
          <cell r="W115">
            <v>0</v>
          </cell>
          <cell r="X115" t="str">
            <v/>
          </cell>
          <cell r="Y115" t="str">
            <v/>
          </cell>
          <cell r="Z115" t="str">
            <v>16</v>
          </cell>
          <cell r="AA115">
            <v>57881</v>
          </cell>
          <cell r="AD115" t="str">
            <v>TL</v>
          </cell>
          <cell r="AE115" t="str">
            <v>C</v>
          </cell>
          <cell r="AF115" t="str">
            <v>G</v>
          </cell>
          <cell r="AG115" t="str">
            <v>E</v>
          </cell>
          <cell r="AH115" t="str">
            <v>Z</v>
          </cell>
          <cell r="AI115" t="str">
            <v/>
          </cell>
          <cell r="AJ115">
            <v>15.3</v>
          </cell>
          <cell r="AK115">
            <v>3</v>
          </cell>
          <cell r="AL115" t="str">
            <v>PRCGEZ</v>
          </cell>
          <cell r="AM115" t="str">
            <v>PP1</v>
          </cell>
          <cell r="AN115" t="str">
            <v>+</v>
          </cell>
          <cell r="AO115" t="str">
            <v>P</v>
          </cell>
          <cell r="AP115" t="str">
            <v>PLEU</v>
          </cell>
          <cell r="AQ115" t="str">
            <v>EUR1</v>
          </cell>
          <cell r="AR115" t="str">
            <v>20</v>
          </cell>
          <cell r="AS115" t="str">
            <v>PAS1</v>
          </cell>
          <cell r="AT115" t="str">
            <v>PAS1</v>
          </cell>
          <cell r="AU115">
            <v>42795</v>
          </cell>
        </row>
        <row r="116">
          <cell r="A116">
            <v>514320</v>
          </cell>
          <cell r="B116" t="str">
            <v>245/70R19.5 ROUTE CONTROL D TL 136/134M VM GO</v>
          </cell>
          <cell r="C116" t="str">
            <v>106</v>
          </cell>
          <cell r="D116" t="str">
            <v>EUR STD</v>
          </cell>
          <cell r="E116" t="str">
            <v>O</v>
          </cell>
          <cell r="F116" t="str">
            <v>106</v>
          </cell>
          <cell r="G116" t="str">
            <v>PL</v>
          </cell>
          <cell r="H116" t="str">
            <v>C</v>
          </cell>
          <cell r="I116" t="str">
            <v>P</v>
          </cell>
          <cell r="J116" t="str">
            <v>007</v>
          </cell>
          <cell r="K116" t="str">
            <v>BFGOODRICH</v>
          </cell>
          <cell r="L116" t="str">
            <v>1KJ</v>
          </cell>
          <cell r="M116" t="str">
            <v>ROUTE CONTROL D</v>
          </cell>
          <cell r="N116" t="str">
            <v>245/70R19.5</v>
          </cell>
          <cell r="O116">
            <v>245</v>
          </cell>
          <cell r="P116" t="str">
            <v>70</v>
          </cell>
          <cell r="Q116">
            <v>19.5</v>
          </cell>
          <cell r="R116" t="str">
            <v>R</v>
          </cell>
          <cell r="S116">
            <v>136</v>
          </cell>
          <cell r="T116">
            <v>134</v>
          </cell>
          <cell r="U116" t="str">
            <v>M</v>
          </cell>
          <cell r="V116">
            <v>0</v>
          </cell>
          <cell r="W116">
            <v>0</v>
          </cell>
          <cell r="X116" t="str">
            <v/>
          </cell>
          <cell r="Y116" t="str">
            <v>H</v>
          </cell>
          <cell r="Z116" t="str">
            <v>16</v>
          </cell>
          <cell r="AA116">
            <v>37022</v>
          </cell>
          <cell r="AD116" t="str">
            <v>TL</v>
          </cell>
          <cell r="AE116" t="str">
            <v>C</v>
          </cell>
          <cell r="AF116" t="str">
            <v>M</v>
          </cell>
          <cell r="AG116" t="str">
            <v>E</v>
          </cell>
          <cell r="AH116" t="str">
            <v>D</v>
          </cell>
          <cell r="AI116" t="str">
            <v/>
          </cell>
          <cell r="AJ116">
            <v>14.5</v>
          </cell>
          <cell r="AK116">
            <v>3</v>
          </cell>
          <cell r="AL116" t="str">
            <v>PRCMED</v>
          </cell>
          <cell r="AM116" t="str">
            <v>PU1</v>
          </cell>
          <cell r="AN116" t="str">
            <v>+</v>
          </cell>
          <cell r="AO116" t="str">
            <v>P</v>
          </cell>
          <cell r="AP116" t="str">
            <v>PLEU</v>
          </cell>
          <cell r="AQ116" t="str">
            <v>EUR4</v>
          </cell>
          <cell r="AR116" t="str">
            <v>20</v>
          </cell>
          <cell r="AS116" t="str">
            <v>PAI1</v>
          </cell>
          <cell r="AT116" t="str">
            <v>PAM1</v>
          </cell>
          <cell r="AU116">
            <v>43556</v>
          </cell>
        </row>
        <row r="117">
          <cell r="A117">
            <v>520276</v>
          </cell>
          <cell r="B117" t="str">
            <v>265/70R19.5 ROUTE CONTROL S TL 140/138M VG GO</v>
          </cell>
          <cell r="C117" t="str">
            <v>106</v>
          </cell>
          <cell r="D117" t="str">
            <v>EUR STD</v>
          </cell>
          <cell r="E117" t="str">
            <v>O</v>
          </cell>
          <cell r="F117" t="str">
            <v>106</v>
          </cell>
          <cell r="G117" t="str">
            <v>PL</v>
          </cell>
          <cell r="H117" t="str">
            <v>C</v>
          </cell>
          <cell r="I117" t="str">
            <v>P</v>
          </cell>
          <cell r="J117" t="str">
            <v>007</v>
          </cell>
          <cell r="K117" t="str">
            <v>BFGOODRICH</v>
          </cell>
          <cell r="L117" t="str">
            <v>1KI</v>
          </cell>
          <cell r="M117" t="str">
            <v>ROUTE CONTROL S</v>
          </cell>
          <cell r="N117" t="str">
            <v>265/70R19.5</v>
          </cell>
          <cell r="O117">
            <v>265</v>
          </cell>
          <cell r="P117" t="str">
            <v>70</v>
          </cell>
          <cell r="Q117">
            <v>19.5</v>
          </cell>
          <cell r="R117" t="str">
            <v>R</v>
          </cell>
          <cell r="S117">
            <v>140</v>
          </cell>
          <cell r="T117">
            <v>138</v>
          </cell>
          <cell r="U117" t="str">
            <v>M</v>
          </cell>
          <cell r="V117">
            <v>0</v>
          </cell>
          <cell r="W117">
            <v>0</v>
          </cell>
          <cell r="X117" t="str">
            <v/>
          </cell>
          <cell r="Y117" t="str">
            <v/>
          </cell>
          <cell r="Z117" t="str">
            <v/>
          </cell>
          <cell r="AA117">
            <v>33615</v>
          </cell>
          <cell r="AB117">
            <v>258.39999999999998</v>
          </cell>
          <cell r="AC117">
            <v>857</v>
          </cell>
          <cell r="AD117" t="str">
            <v>TL</v>
          </cell>
          <cell r="AE117" t="str">
            <v>C</v>
          </cell>
          <cell r="AF117" t="str">
            <v>M</v>
          </cell>
          <cell r="AG117" t="str">
            <v>E</v>
          </cell>
          <cell r="AH117" t="str">
            <v>Z</v>
          </cell>
          <cell r="AI117" t="str">
            <v/>
          </cell>
          <cell r="AJ117">
            <v>10.7</v>
          </cell>
          <cell r="AK117">
            <v>3</v>
          </cell>
          <cell r="AL117" t="str">
            <v>PRCMEZ</v>
          </cell>
          <cell r="AM117" t="str">
            <v>PT1</v>
          </cell>
          <cell r="AN117" t="str">
            <v>+</v>
          </cell>
          <cell r="AO117" t="str">
            <v>P</v>
          </cell>
          <cell r="AP117" t="str">
            <v>PLEU</v>
          </cell>
          <cell r="AQ117" t="str">
            <v>EUR4</v>
          </cell>
          <cell r="AR117" t="str">
            <v>20</v>
          </cell>
          <cell r="AS117" t="str">
            <v>PAI1</v>
          </cell>
          <cell r="AT117" t="str">
            <v>PNE1</v>
          </cell>
          <cell r="AU117">
            <v>43070</v>
          </cell>
        </row>
        <row r="118">
          <cell r="A118">
            <v>522244</v>
          </cell>
          <cell r="B118" t="str">
            <v>385/55R22.5 ROUTE CONTROL S TL 160K VG GO</v>
          </cell>
          <cell r="C118" t="str">
            <v>101</v>
          </cell>
          <cell r="D118" t="str">
            <v>EUR STD</v>
          </cell>
          <cell r="E118" t="str">
            <v>O</v>
          </cell>
          <cell r="F118" t="str">
            <v>101</v>
          </cell>
          <cell r="G118" t="str">
            <v>PL</v>
          </cell>
          <cell r="H118" t="str">
            <v>C</v>
          </cell>
          <cell r="I118" t="str">
            <v>P</v>
          </cell>
          <cell r="J118" t="str">
            <v>007</v>
          </cell>
          <cell r="K118" t="str">
            <v>BFGOODRICH</v>
          </cell>
          <cell r="L118" t="str">
            <v>1KI</v>
          </cell>
          <cell r="M118" t="str">
            <v>ROUTE CONTROL S</v>
          </cell>
          <cell r="N118" t="str">
            <v>385/55R22.5</v>
          </cell>
          <cell r="O118">
            <v>385</v>
          </cell>
          <cell r="P118" t="str">
            <v>55</v>
          </cell>
          <cell r="Q118">
            <v>22.5</v>
          </cell>
          <cell r="R118" t="str">
            <v>R</v>
          </cell>
          <cell r="S118">
            <v>160</v>
          </cell>
          <cell r="T118">
            <v>0</v>
          </cell>
          <cell r="U118" t="str">
            <v>K</v>
          </cell>
          <cell r="V118">
            <v>158</v>
          </cell>
          <cell r="W118">
            <v>0</v>
          </cell>
          <cell r="X118" t="str">
            <v>L</v>
          </cell>
          <cell r="Y118" t="str">
            <v/>
          </cell>
          <cell r="Z118" t="str">
            <v/>
          </cell>
          <cell r="AA118">
            <v>64708</v>
          </cell>
          <cell r="AB118">
            <v>387</v>
          </cell>
          <cell r="AC118">
            <v>995</v>
          </cell>
          <cell r="AD118" t="str">
            <v>TL</v>
          </cell>
          <cell r="AE118" t="str">
            <v>C</v>
          </cell>
          <cell r="AF118" t="str">
            <v>S</v>
          </cell>
          <cell r="AG118" t="str">
            <v>E</v>
          </cell>
          <cell r="AH118" t="str">
            <v>F</v>
          </cell>
          <cell r="AI118" t="str">
            <v/>
          </cell>
          <cell r="AJ118">
            <v>12</v>
          </cell>
          <cell r="AK118">
            <v>3</v>
          </cell>
          <cell r="AL118" t="str">
            <v>PRCSEF</v>
          </cell>
          <cell r="AM118" t="str">
            <v>PP1</v>
          </cell>
          <cell r="AN118" t="str">
            <v>+</v>
          </cell>
          <cell r="AO118" t="str">
            <v>P</v>
          </cell>
          <cell r="AP118" t="str">
            <v>PLEU</v>
          </cell>
          <cell r="AQ118" t="str">
            <v>EUR4</v>
          </cell>
          <cell r="AR118" t="str">
            <v>20</v>
          </cell>
          <cell r="AS118" t="str">
            <v>PNE1</v>
          </cell>
          <cell r="AT118" t="str">
            <v>PNE1</v>
          </cell>
          <cell r="AU118">
            <v>43070</v>
          </cell>
        </row>
        <row r="119">
          <cell r="A119">
            <v>528007</v>
          </cell>
          <cell r="B119" t="str">
            <v>295/80R22.5 X COACH XD TL 152/148M MI</v>
          </cell>
          <cell r="C119" t="str">
            <v>101</v>
          </cell>
          <cell r="D119" t="str">
            <v>EUR STD</v>
          </cell>
          <cell r="E119" t="str">
            <v>O</v>
          </cell>
          <cell r="F119" t="str">
            <v>101</v>
          </cell>
          <cell r="G119" t="str">
            <v>PL</v>
          </cell>
          <cell r="H119" t="str">
            <v>C</v>
          </cell>
          <cell r="I119" t="str">
            <v>P</v>
          </cell>
          <cell r="J119" t="str">
            <v>002</v>
          </cell>
          <cell r="K119" t="str">
            <v>MICHELIN</v>
          </cell>
          <cell r="L119" t="str">
            <v>GVT</v>
          </cell>
          <cell r="M119" t="str">
            <v>X COACH XD</v>
          </cell>
          <cell r="N119" t="str">
            <v>295/80R22.5</v>
          </cell>
          <cell r="O119">
            <v>295</v>
          </cell>
          <cell r="P119" t="str">
            <v>80</v>
          </cell>
          <cell r="Q119">
            <v>22.5</v>
          </cell>
          <cell r="R119" t="str">
            <v>R</v>
          </cell>
          <cell r="S119">
            <v>152</v>
          </cell>
          <cell r="T119">
            <v>148</v>
          </cell>
          <cell r="U119" t="str">
            <v>M</v>
          </cell>
          <cell r="V119">
            <v>154</v>
          </cell>
          <cell r="W119">
            <v>0</v>
          </cell>
          <cell r="X119" t="str">
            <v>L</v>
          </cell>
          <cell r="Y119" t="str">
            <v>H</v>
          </cell>
          <cell r="Z119" t="str">
            <v/>
          </cell>
          <cell r="AA119">
            <v>64525</v>
          </cell>
          <cell r="AD119" t="str">
            <v>TL</v>
          </cell>
          <cell r="AE119" t="str">
            <v>C</v>
          </cell>
          <cell r="AF119" t="str">
            <v>G</v>
          </cell>
          <cell r="AG119" t="str">
            <v>A</v>
          </cell>
          <cell r="AH119" t="str">
            <v>D</v>
          </cell>
          <cell r="AI119" t="str">
            <v/>
          </cell>
          <cell r="AJ119">
            <v>19.399999999999999</v>
          </cell>
          <cell r="AK119">
            <v>3</v>
          </cell>
          <cell r="AL119" t="str">
            <v>PRCGAD</v>
          </cell>
          <cell r="AM119" t="str">
            <v>PCO</v>
          </cell>
          <cell r="AN119" t="str">
            <v>+</v>
          </cell>
          <cell r="AO119" t="str">
            <v>P</v>
          </cell>
          <cell r="AP119" t="str">
            <v>PLEU</v>
          </cell>
          <cell r="AQ119" t="str">
            <v>EUR1</v>
          </cell>
          <cell r="AR119" t="str">
            <v>20</v>
          </cell>
          <cell r="AS119" t="str">
            <v>PNE1</v>
          </cell>
          <cell r="AT119" t="str">
            <v>PNE1</v>
          </cell>
          <cell r="AU119">
            <v>39345</v>
          </cell>
          <cell r="AV119">
            <v>45658</v>
          </cell>
        </row>
        <row r="120">
          <cell r="A120">
            <v>534025</v>
          </cell>
          <cell r="B120" t="str">
            <v>265/70R19.5 X MULTI D2 TL 140/138M VG MI</v>
          </cell>
          <cell r="C120" t="str">
            <v>101</v>
          </cell>
          <cell r="D120" t="str">
            <v>EUR STD</v>
          </cell>
          <cell r="E120" t="str">
            <v>N</v>
          </cell>
          <cell r="F120" t="str">
            <v>101</v>
          </cell>
          <cell r="G120" t="str">
            <v>PL</v>
          </cell>
          <cell r="H120" t="str">
            <v>C</v>
          </cell>
          <cell r="I120" t="str">
            <v>P</v>
          </cell>
          <cell r="J120" t="str">
            <v>002</v>
          </cell>
          <cell r="K120" t="str">
            <v>MICHELIN</v>
          </cell>
          <cell r="L120" t="str">
            <v>2AQ</v>
          </cell>
          <cell r="M120" t="str">
            <v>X MULTI D2</v>
          </cell>
          <cell r="N120" t="str">
            <v>265/70R19.5</v>
          </cell>
          <cell r="O120">
            <v>265</v>
          </cell>
          <cell r="P120" t="str">
            <v>70</v>
          </cell>
          <cell r="Q120">
            <v>19.5</v>
          </cell>
          <cell r="R120" t="str">
            <v>R</v>
          </cell>
          <cell r="S120">
            <v>140</v>
          </cell>
          <cell r="T120">
            <v>138</v>
          </cell>
          <cell r="U120" t="str">
            <v>M</v>
          </cell>
          <cell r="V120">
            <v>145</v>
          </cell>
          <cell r="W120">
            <v>143</v>
          </cell>
          <cell r="X120" t="str">
            <v>J</v>
          </cell>
          <cell r="Y120" t="str">
            <v>G</v>
          </cell>
          <cell r="Z120" t="str">
            <v/>
          </cell>
          <cell r="AA120">
            <v>39870</v>
          </cell>
          <cell r="AD120" t="str">
            <v>TL</v>
          </cell>
          <cell r="AE120" t="str">
            <v>C</v>
          </cell>
          <cell r="AF120" t="str">
            <v>M</v>
          </cell>
          <cell r="AG120" t="str">
            <v>E</v>
          </cell>
          <cell r="AH120" t="str">
            <v>D</v>
          </cell>
          <cell r="AI120" t="str">
            <v/>
          </cell>
          <cell r="AJ120">
            <v>13.3</v>
          </cell>
          <cell r="AK120">
            <v>2</v>
          </cell>
          <cell r="AL120" t="str">
            <v>PRCMED</v>
          </cell>
          <cell r="AM120" t="str">
            <v>PT1</v>
          </cell>
          <cell r="AN120" t="str">
            <v>+</v>
          </cell>
          <cell r="AO120" t="str">
            <v>P</v>
          </cell>
          <cell r="AP120" t="str">
            <v/>
          </cell>
          <cell r="AQ120" t="str">
            <v>EUR4</v>
          </cell>
          <cell r="AR120" t="str">
            <v>20</v>
          </cell>
          <cell r="AS120" t="str">
            <v>PNE1</v>
          </cell>
          <cell r="AT120" t="str">
            <v>PNE1</v>
          </cell>
          <cell r="AU120">
            <v>45717</v>
          </cell>
        </row>
        <row r="121">
          <cell r="A121">
            <v>540020</v>
          </cell>
          <cell r="B121" t="str">
            <v>445/65R22.5 XZY 3 TL 169K MI</v>
          </cell>
          <cell r="C121" t="str">
            <v>101</v>
          </cell>
          <cell r="D121" t="str">
            <v>EUR STD</v>
          </cell>
          <cell r="E121" t="str">
            <v>O</v>
          </cell>
          <cell r="F121" t="str">
            <v>101</v>
          </cell>
          <cell r="G121" t="str">
            <v>PL</v>
          </cell>
          <cell r="H121" t="str">
            <v>C</v>
          </cell>
          <cell r="I121" t="str">
            <v>P</v>
          </cell>
          <cell r="J121" t="str">
            <v>002</v>
          </cell>
          <cell r="K121" t="str">
            <v>MICHELIN</v>
          </cell>
          <cell r="L121" t="str">
            <v>AFC</v>
          </cell>
          <cell r="M121" t="str">
            <v>XZY 3</v>
          </cell>
          <cell r="N121" t="str">
            <v>445/65R22.5</v>
          </cell>
          <cell r="O121">
            <v>445</v>
          </cell>
          <cell r="P121" t="str">
            <v>65</v>
          </cell>
          <cell r="Q121">
            <v>22.5</v>
          </cell>
          <cell r="R121" t="str">
            <v>R</v>
          </cell>
          <cell r="S121">
            <v>169</v>
          </cell>
          <cell r="T121">
            <v>0</v>
          </cell>
          <cell r="U121" t="str">
            <v>K</v>
          </cell>
          <cell r="V121">
            <v>0</v>
          </cell>
          <cell r="W121">
            <v>0</v>
          </cell>
          <cell r="X121" t="str">
            <v/>
          </cell>
          <cell r="Y121" t="str">
            <v>L</v>
          </cell>
          <cell r="Z121" t="str">
            <v>00</v>
          </cell>
          <cell r="AA121">
            <v>103440</v>
          </cell>
          <cell r="AD121" t="str">
            <v>TL</v>
          </cell>
          <cell r="AE121" t="str">
            <v>C</v>
          </cell>
          <cell r="AF121" t="str">
            <v>S</v>
          </cell>
          <cell r="AG121" t="str">
            <v>Y</v>
          </cell>
          <cell r="AH121" t="str">
            <v>Z</v>
          </cell>
          <cell r="AI121" t="str">
            <v/>
          </cell>
          <cell r="AJ121">
            <v>18.5</v>
          </cell>
          <cell r="AK121">
            <v>4</v>
          </cell>
          <cell r="AL121" t="str">
            <v>PRCSYZ</v>
          </cell>
          <cell r="AM121" t="str">
            <v>PM3</v>
          </cell>
          <cell r="AN121" t="str">
            <v>+</v>
          </cell>
          <cell r="AO121" t="str">
            <v>P</v>
          </cell>
          <cell r="AP121" t="str">
            <v>PLEU</v>
          </cell>
          <cell r="AQ121" t="str">
            <v>EUR1</v>
          </cell>
          <cell r="AR121" t="str">
            <v>20</v>
          </cell>
          <cell r="AS121" t="str">
            <v>PNE1</v>
          </cell>
          <cell r="AT121" t="str">
            <v>PNE1</v>
          </cell>
          <cell r="AU121">
            <v>39345</v>
          </cell>
        </row>
        <row r="122">
          <cell r="A122">
            <v>541269</v>
          </cell>
          <cell r="B122" t="str">
            <v>235/75R17.5 X MULTI Z TL 132/130M VG MI</v>
          </cell>
          <cell r="C122" t="str">
            <v>101</v>
          </cell>
          <cell r="D122" t="str">
            <v>EUR STD1</v>
          </cell>
          <cell r="E122" t="str">
            <v>O</v>
          </cell>
          <cell r="F122" t="str">
            <v>101</v>
          </cell>
          <cell r="G122" t="str">
            <v>PL</v>
          </cell>
          <cell r="H122" t="str">
            <v>C</v>
          </cell>
          <cell r="I122" t="str">
            <v>P</v>
          </cell>
          <cell r="J122" t="str">
            <v>002</v>
          </cell>
          <cell r="K122" t="str">
            <v>MICHELIN</v>
          </cell>
          <cell r="L122" t="str">
            <v>0LT</v>
          </cell>
          <cell r="M122" t="str">
            <v>X MULTI Z</v>
          </cell>
          <cell r="N122" t="str">
            <v>235/75R17.5</v>
          </cell>
          <cell r="O122">
            <v>235</v>
          </cell>
          <cell r="P122" t="str">
            <v>75</v>
          </cell>
          <cell r="Q122">
            <v>17.5</v>
          </cell>
          <cell r="R122" t="str">
            <v>R</v>
          </cell>
          <cell r="S122">
            <v>132</v>
          </cell>
          <cell r="T122">
            <v>130</v>
          </cell>
          <cell r="U122" t="str">
            <v>M</v>
          </cell>
          <cell r="V122">
            <v>0</v>
          </cell>
          <cell r="W122">
            <v>0</v>
          </cell>
          <cell r="X122" t="str">
            <v/>
          </cell>
          <cell r="Y122" t="str">
            <v/>
          </cell>
          <cell r="Z122" t="str">
            <v>16</v>
          </cell>
          <cell r="AA122">
            <v>28500</v>
          </cell>
          <cell r="AD122" t="str">
            <v>TL</v>
          </cell>
          <cell r="AE122" t="str">
            <v>C</v>
          </cell>
          <cell r="AF122" t="str">
            <v>P</v>
          </cell>
          <cell r="AG122" t="str">
            <v>E</v>
          </cell>
          <cell r="AH122" t="str">
            <v>Z</v>
          </cell>
          <cell r="AI122" t="str">
            <v/>
          </cell>
          <cell r="AJ122">
            <v>12.5</v>
          </cell>
          <cell r="AK122">
            <v>2</v>
          </cell>
          <cell r="AL122" t="str">
            <v>PRCPEZ</v>
          </cell>
          <cell r="AM122" t="str">
            <v>PU1</v>
          </cell>
          <cell r="AN122" t="str">
            <v>+</v>
          </cell>
          <cell r="AO122" t="str">
            <v>P</v>
          </cell>
          <cell r="AP122" t="str">
            <v>PLEU</v>
          </cell>
          <cell r="AQ122" t="str">
            <v>EUR1</v>
          </cell>
          <cell r="AR122" t="str">
            <v>20</v>
          </cell>
          <cell r="AS122" t="str">
            <v>PNE1</v>
          </cell>
          <cell r="AT122" t="str">
            <v>PNE1</v>
          </cell>
          <cell r="AU122">
            <v>42064</v>
          </cell>
        </row>
        <row r="123">
          <cell r="A123">
            <v>553939</v>
          </cell>
          <cell r="B123" t="str">
            <v>315/70R22.5 X LINE ENERGY Z2 TL 156/150L VB MI</v>
          </cell>
          <cell r="C123" t="str">
            <v>101</v>
          </cell>
          <cell r="D123" t="str">
            <v>EUR STD</v>
          </cell>
          <cell r="E123" t="str">
            <v>O</v>
          </cell>
          <cell r="F123" t="str">
            <v>101</v>
          </cell>
          <cell r="G123" t="str">
            <v>PL</v>
          </cell>
          <cell r="H123" t="str">
            <v>C</v>
          </cell>
          <cell r="I123" t="str">
            <v>P</v>
          </cell>
          <cell r="J123" t="str">
            <v>002</v>
          </cell>
          <cell r="K123" t="str">
            <v>MICHELIN</v>
          </cell>
          <cell r="L123" t="str">
            <v>2A9</v>
          </cell>
          <cell r="M123" t="str">
            <v>X LINE ENERGY Z2</v>
          </cell>
          <cell r="N123" t="str">
            <v>315/70R22.5</v>
          </cell>
          <cell r="O123">
            <v>315</v>
          </cell>
          <cell r="P123" t="str">
            <v>70</v>
          </cell>
          <cell r="Q123">
            <v>22.5</v>
          </cell>
          <cell r="R123" t="str">
            <v>R</v>
          </cell>
          <cell r="S123">
            <v>156</v>
          </cell>
          <cell r="T123">
            <v>150</v>
          </cell>
          <cell r="U123" t="str">
            <v>L</v>
          </cell>
          <cell r="V123">
            <v>0</v>
          </cell>
          <cell r="W123">
            <v>0</v>
          </cell>
          <cell r="X123" t="str">
            <v/>
          </cell>
          <cell r="Y123" t="str">
            <v>L</v>
          </cell>
          <cell r="Z123" t="str">
            <v>20</v>
          </cell>
          <cell r="AA123">
            <v>55420</v>
          </cell>
          <cell r="AD123" t="str">
            <v>TL</v>
          </cell>
          <cell r="AE123" t="str">
            <v>C</v>
          </cell>
          <cell r="AF123" t="str">
            <v>G</v>
          </cell>
          <cell r="AG123" t="str">
            <v>A</v>
          </cell>
          <cell r="AH123" t="str">
            <v>Z</v>
          </cell>
          <cell r="AI123" t="str">
            <v/>
          </cell>
          <cell r="AJ123">
            <v>11.7</v>
          </cell>
          <cell r="AK123">
            <v>3</v>
          </cell>
          <cell r="AL123" t="str">
            <v>PRCGAZ</v>
          </cell>
          <cell r="AM123" t="str">
            <v>PG1</v>
          </cell>
          <cell r="AN123" t="str">
            <v>+</v>
          </cell>
          <cell r="AO123" t="str">
            <v>P</v>
          </cell>
          <cell r="AP123" t="str">
            <v>PLEU</v>
          </cell>
          <cell r="AQ123" t="str">
            <v>EUR4</v>
          </cell>
          <cell r="AR123" t="str">
            <v>20</v>
          </cell>
          <cell r="AS123" t="str">
            <v>PNE1</v>
          </cell>
          <cell r="AT123" t="str">
            <v>PNE1</v>
          </cell>
          <cell r="AU123">
            <v>43709</v>
          </cell>
          <cell r="AV123">
            <v>45992</v>
          </cell>
        </row>
        <row r="124">
          <cell r="A124">
            <v>554588</v>
          </cell>
          <cell r="B124" t="str">
            <v>315/70R22.5 X MULTI HD Z TL 156/150L VM MI</v>
          </cell>
          <cell r="C124" t="str">
            <v>101</v>
          </cell>
          <cell r="D124" t="str">
            <v>EUR STD</v>
          </cell>
          <cell r="E124" t="str">
            <v>O</v>
          </cell>
          <cell r="F124" t="str">
            <v>101</v>
          </cell>
          <cell r="G124" t="str">
            <v>PL</v>
          </cell>
          <cell r="H124" t="str">
            <v>C</v>
          </cell>
          <cell r="I124" t="str">
            <v>P</v>
          </cell>
          <cell r="J124" t="str">
            <v>002</v>
          </cell>
          <cell r="K124" t="str">
            <v>MICHELIN</v>
          </cell>
          <cell r="L124" t="str">
            <v>0I2</v>
          </cell>
          <cell r="M124" t="str">
            <v>X MULTI HD Z</v>
          </cell>
          <cell r="N124" t="str">
            <v>315/70R22.5</v>
          </cell>
          <cell r="O124">
            <v>315</v>
          </cell>
          <cell r="P124" t="str">
            <v>70</v>
          </cell>
          <cell r="Q124">
            <v>22.5</v>
          </cell>
          <cell r="R124" t="str">
            <v>R</v>
          </cell>
          <cell r="S124">
            <v>156</v>
          </cell>
          <cell r="T124">
            <v>150</v>
          </cell>
          <cell r="U124" t="str">
            <v>L</v>
          </cell>
          <cell r="V124">
            <v>0</v>
          </cell>
          <cell r="W124">
            <v>0</v>
          </cell>
          <cell r="X124" t="str">
            <v/>
          </cell>
          <cell r="Y124" t="str">
            <v>L</v>
          </cell>
          <cell r="Z124" t="str">
            <v/>
          </cell>
          <cell r="AA124">
            <v>59935</v>
          </cell>
          <cell r="AD124" t="str">
            <v>TL</v>
          </cell>
          <cell r="AE124" t="str">
            <v>C</v>
          </cell>
          <cell r="AF124" t="str">
            <v>S</v>
          </cell>
          <cell r="AG124" t="str">
            <v>E</v>
          </cell>
          <cell r="AH124" t="str">
            <v>Z</v>
          </cell>
          <cell r="AI124" t="str">
            <v/>
          </cell>
          <cell r="AJ124">
            <v>14</v>
          </cell>
          <cell r="AK124">
            <v>3</v>
          </cell>
          <cell r="AL124" t="str">
            <v>PRCSEZ</v>
          </cell>
          <cell r="AM124" t="str">
            <v>PP1</v>
          </cell>
          <cell r="AN124" t="str">
            <v>+</v>
          </cell>
          <cell r="AO124" t="str">
            <v>P</v>
          </cell>
          <cell r="AP124" t="str">
            <v>PLEU</v>
          </cell>
          <cell r="AQ124" t="str">
            <v>EUR4</v>
          </cell>
          <cell r="AR124" t="str">
            <v>20</v>
          </cell>
          <cell r="AS124" t="str">
            <v>PNE1</v>
          </cell>
          <cell r="AT124" t="str">
            <v>PNE1</v>
          </cell>
          <cell r="AU124">
            <v>44835</v>
          </cell>
        </row>
        <row r="125">
          <cell r="A125">
            <v>559005</v>
          </cell>
          <cell r="B125" t="str">
            <v>13R22.5 X WORKS HD D TL 156/151K VM MI</v>
          </cell>
          <cell r="C125" t="str">
            <v>101</v>
          </cell>
          <cell r="D125" t="str">
            <v>EUR STD</v>
          </cell>
          <cell r="E125" t="str">
            <v>O</v>
          </cell>
          <cell r="F125" t="str">
            <v>101</v>
          </cell>
          <cell r="G125" t="str">
            <v>PL</v>
          </cell>
          <cell r="H125" t="str">
            <v>C</v>
          </cell>
          <cell r="I125" t="str">
            <v>P</v>
          </cell>
          <cell r="J125" t="str">
            <v>002</v>
          </cell>
          <cell r="K125" t="str">
            <v>MICHELIN</v>
          </cell>
          <cell r="L125" t="str">
            <v>0G9</v>
          </cell>
          <cell r="M125" t="str">
            <v>X WORKS HD D</v>
          </cell>
          <cell r="N125" t="str">
            <v>13R22.5</v>
          </cell>
          <cell r="O125">
            <v>13</v>
          </cell>
          <cell r="P125" t="str">
            <v>90</v>
          </cell>
          <cell r="Q125">
            <v>22.5</v>
          </cell>
          <cell r="R125" t="str">
            <v>R</v>
          </cell>
          <cell r="S125">
            <v>156</v>
          </cell>
          <cell r="T125">
            <v>151</v>
          </cell>
          <cell r="U125" t="str">
            <v>K</v>
          </cell>
          <cell r="V125">
            <v>158</v>
          </cell>
          <cell r="W125">
            <v>152</v>
          </cell>
          <cell r="X125" t="str">
            <v>G</v>
          </cell>
          <cell r="Y125" t="str">
            <v>J</v>
          </cell>
          <cell r="Z125" t="str">
            <v>18</v>
          </cell>
          <cell r="AA125">
            <v>79936</v>
          </cell>
          <cell r="AD125" t="str">
            <v>TL</v>
          </cell>
          <cell r="AE125" t="str">
            <v>C</v>
          </cell>
          <cell r="AF125" t="str">
            <v>G</v>
          </cell>
          <cell r="AG125" t="str">
            <v>Y</v>
          </cell>
          <cell r="AH125" t="str">
            <v>D</v>
          </cell>
          <cell r="AI125" t="str">
            <v/>
          </cell>
          <cell r="AJ125">
            <v>20.8</v>
          </cell>
          <cell r="AK125">
            <v>3</v>
          </cell>
          <cell r="AL125" t="str">
            <v>PRCGYD</v>
          </cell>
          <cell r="AM125" t="str">
            <v>PM3</v>
          </cell>
          <cell r="AN125" t="str">
            <v>+</v>
          </cell>
          <cell r="AO125" t="str">
            <v>P</v>
          </cell>
          <cell r="AP125" t="str">
            <v>PLEU</v>
          </cell>
          <cell r="AQ125" t="str">
            <v>EUR4</v>
          </cell>
          <cell r="AR125" t="str">
            <v>20</v>
          </cell>
          <cell r="AS125" t="str">
            <v>PNE1</v>
          </cell>
          <cell r="AT125" t="str">
            <v>PNE1</v>
          </cell>
          <cell r="AU125">
            <v>44835</v>
          </cell>
        </row>
        <row r="126">
          <cell r="A126">
            <v>559461</v>
          </cell>
          <cell r="B126" t="str">
            <v>285/70R19.5 ROUTE CONTROL T TL 150/148J VG GO</v>
          </cell>
          <cell r="C126" t="str">
            <v>101</v>
          </cell>
          <cell r="D126" t="str">
            <v>EUR STD</v>
          </cell>
          <cell r="E126" t="str">
            <v>O</v>
          </cell>
          <cell r="F126" t="str">
            <v>101</v>
          </cell>
          <cell r="G126" t="str">
            <v>PL</v>
          </cell>
          <cell r="H126" t="str">
            <v>C</v>
          </cell>
          <cell r="I126" t="str">
            <v>P</v>
          </cell>
          <cell r="J126" t="str">
            <v>007</v>
          </cell>
          <cell r="K126" t="str">
            <v>BFGOODRICH</v>
          </cell>
          <cell r="L126" t="str">
            <v>1MZ</v>
          </cell>
          <cell r="M126" t="str">
            <v>ROUTE CONTROL T</v>
          </cell>
          <cell r="N126" t="str">
            <v>285/70R19.5</v>
          </cell>
          <cell r="O126">
            <v>285</v>
          </cell>
          <cell r="P126" t="str">
            <v>70</v>
          </cell>
          <cell r="Q126">
            <v>19.5</v>
          </cell>
          <cell r="R126" t="str">
            <v>R</v>
          </cell>
          <cell r="S126">
            <v>150</v>
          </cell>
          <cell r="T126">
            <v>148</v>
          </cell>
          <cell r="U126" t="str">
            <v>J</v>
          </cell>
          <cell r="V126">
            <v>0</v>
          </cell>
          <cell r="W126">
            <v>0</v>
          </cell>
          <cell r="X126" t="str">
            <v/>
          </cell>
          <cell r="Y126" t="str">
            <v/>
          </cell>
          <cell r="Z126" t="str">
            <v/>
          </cell>
          <cell r="AA126">
            <v>38622</v>
          </cell>
          <cell r="AB126">
            <v>282</v>
          </cell>
          <cell r="AC126">
            <v>894</v>
          </cell>
          <cell r="AD126" t="str">
            <v>TL</v>
          </cell>
          <cell r="AE126" t="str">
            <v>C</v>
          </cell>
          <cell r="AF126" t="str">
            <v>M</v>
          </cell>
          <cell r="AG126" t="str">
            <v>E</v>
          </cell>
          <cell r="AH126" t="str">
            <v>B</v>
          </cell>
          <cell r="AI126" t="str">
            <v/>
          </cell>
          <cell r="AJ126">
            <v>13.5</v>
          </cell>
          <cell r="AK126">
            <v>3</v>
          </cell>
          <cell r="AL126" t="str">
            <v>PRCMEB</v>
          </cell>
          <cell r="AM126" t="str">
            <v>PP1</v>
          </cell>
          <cell r="AN126" t="str">
            <v>+</v>
          </cell>
          <cell r="AO126" t="str">
            <v>P</v>
          </cell>
          <cell r="AP126" t="str">
            <v>PLEU</v>
          </cell>
          <cell r="AQ126" t="str">
            <v>EUR1</v>
          </cell>
          <cell r="AR126" t="str">
            <v>20</v>
          </cell>
          <cell r="AS126" t="str">
            <v>PNE1</v>
          </cell>
          <cell r="AT126" t="str">
            <v>PNE1</v>
          </cell>
          <cell r="AU126">
            <v>43070</v>
          </cell>
        </row>
        <row r="127">
          <cell r="A127">
            <v>566763</v>
          </cell>
          <cell r="B127" t="str">
            <v>385/65R22.5 X INCITY Z TL 164J VG MI</v>
          </cell>
          <cell r="C127" t="str">
            <v>101</v>
          </cell>
          <cell r="D127" t="str">
            <v>EUR STD</v>
          </cell>
          <cell r="E127" t="str">
            <v>O</v>
          </cell>
          <cell r="F127" t="str">
            <v>101</v>
          </cell>
          <cell r="G127" t="str">
            <v>PL</v>
          </cell>
          <cell r="H127" t="str">
            <v>C</v>
          </cell>
          <cell r="I127" t="str">
            <v>P</v>
          </cell>
          <cell r="J127" t="str">
            <v>002</v>
          </cell>
          <cell r="K127" t="str">
            <v>MICHELIN</v>
          </cell>
          <cell r="L127" t="str">
            <v>0FI</v>
          </cell>
          <cell r="M127" t="str">
            <v>X INCITY Z</v>
          </cell>
          <cell r="N127" t="str">
            <v>385/65R22.5</v>
          </cell>
          <cell r="O127">
            <v>385</v>
          </cell>
          <cell r="P127" t="str">
            <v>65</v>
          </cell>
          <cell r="Q127">
            <v>22.5</v>
          </cell>
          <cell r="R127" t="str">
            <v>R</v>
          </cell>
          <cell r="S127">
            <v>164</v>
          </cell>
          <cell r="T127">
            <v>0</v>
          </cell>
          <cell r="U127" t="str">
            <v>J</v>
          </cell>
          <cell r="V127">
            <v>0</v>
          </cell>
          <cell r="W127">
            <v>0</v>
          </cell>
          <cell r="X127" t="str">
            <v/>
          </cell>
          <cell r="Y127" t="str">
            <v/>
          </cell>
          <cell r="Z127" t="str">
            <v/>
          </cell>
          <cell r="AA127">
            <v>83724</v>
          </cell>
          <cell r="AD127" t="str">
            <v>TL</v>
          </cell>
          <cell r="AE127" t="str">
            <v>C</v>
          </cell>
          <cell r="AF127" t="str">
            <v>S</v>
          </cell>
          <cell r="AG127" t="str">
            <v>U</v>
          </cell>
          <cell r="AH127" t="str">
            <v>Z</v>
          </cell>
          <cell r="AI127" t="str">
            <v/>
          </cell>
          <cell r="AJ127">
            <v>15.3</v>
          </cell>
          <cell r="AK127">
            <v>3</v>
          </cell>
          <cell r="AL127" t="str">
            <v>PRCSUZ</v>
          </cell>
          <cell r="AM127" t="str">
            <v>PU1</v>
          </cell>
          <cell r="AN127" t="str">
            <v>X</v>
          </cell>
          <cell r="AO127" t="str">
            <v>U</v>
          </cell>
          <cell r="AP127" t="str">
            <v>PLEU</v>
          </cell>
          <cell r="AQ127" t="str">
            <v>EUR4</v>
          </cell>
          <cell r="AR127" t="str">
            <v>20</v>
          </cell>
          <cell r="AS127" t="str">
            <v>PNE1</v>
          </cell>
          <cell r="AT127" t="str">
            <v>PNE1</v>
          </cell>
          <cell r="AU127">
            <v>43709</v>
          </cell>
          <cell r="AV127">
            <v>46639</v>
          </cell>
          <cell r="AW127">
            <v>46639</v>
          </cell>
        </row>
        <row r="128">
          <cell r="A128">
            <v>593300</v>
          </cell>
          <cell r="B128" t="str">
            <v>315/70R22.5 X MULTI GRIP Z TL 156/150L VG MI</v>
          </cell>
          <cell r="C128" t="str">
            <v>101</v>
          </cell>
          <cell r="D128" t="str">
            <v>EUR STD</v>
          </cell>
          <cell r="E128" t="str">
            <v>O</v>
          </cell>
          <cell r="F128" t="str">
            <v>101</v>
          </cell>
          <cell r="G128" t="str">
            <v>PL</v>
          </cell>
          <cell r="H128" t="str">
            <v>C</v>
          </cell>
          <cell r="I128" t="str">
            <v>P</v>
          </cell>
          <cell r="J128" t="str">
            <v>002</v>
          </cell>
          <cell r="K128" t="str">
            <v>MICHELIN</v>
          </cell>
          <cell r="L128" t="str">
            <v>AUX</v>
          </cell>
          <cell r="M128" t="str">
            <v>X MULTI GRIP Z</v>
          </cell>
          <cell r="N128" t="str">
            <v>315/70R22.5</v>
          </cell>
          <cell r="O128">
            <v>315</v>
          </cell>
          <cell r="P128" t="str">
            <v>70</v>
          </cell>
          <cell r="Q128">
            <v>22.5</v>
          </cell>
          <cell r="R128" t="str">
            <v>R</v>
          </cell>
          <cell r="S128">
            <v>156</v>
          </cell>
          <cell r="T128">
            <v>150</v>
          </cell>
          <cell r="U128" t="str">
            <v>L</v>
          </cell>
          <cell r="V128">
            <v>154</v>
          </cell>
          <cell r="W128">
            <v>150</v>
          </cell>
          <cell r="X128" t="str">
            <v>M</v>
          </cell>
          <cell r="Y128" t="str">
            <v/>
          </cell>
          <cell r="Z128" t="str">
            <v/>
          </cell>
          <cell r="AA128">
            <v>60465</v>
          </cell>
          <cell r="AD128" t="str">
            <v>TL</v>
          </cell>
          <cell r="AE128" t="str">
            <v>C</v>
          </cell>
          <cell r="AF128" t="str">
            <v>G</v>
          </cell>
          <cell r="AG128" t="str">
            <v>W</v>
          </cell>
          <cell r="AH128" t="str">
            <v>Z</v>
          </cell>
          <cell r="AI128" t="str">
            <v/>
          </cell>
          <cell r="AJ128">
            <v>16.2</v>
          </cell>
          <cell r="AK128">
            <v>3</v>
          </cell>
          <cell r="AL128" t="str">
            <v>PRCGWZ</v>
          </cell>
          <cell r="AM128" t="str">
            <v>PP1</v>
          </cell>
          <cell r="AN128" t="str">
            <v>+</v>
          </cell>
          <cell r="AO128" t="str">
            <v>P</v>
          </cell>
          <cell r="AP128" t="str">
            <v>PLEU</v>
          </cell>
          <cell r="AQ128" t="str">
            <v>EUR4</v>
          </cell>
          <cell r="AR128" t="str">
            <v>20</v>
          </cell>
          <cell r="AS128" t="str">
            <v>PNE1</v>
          </cell>
          <cell r="AT128" t="str">
            <v>PNE1</v>
          </cell>
          <cell r="AU128">
            <v>44743</v>
          </cell>
        </row>
        <row r="129">
          <cell r="A129">
            <v>614228</v>
          </cell>
          <cell r="B129" t="str">
            <v>205/75R17.5 ROUTE CONTROL S TL 124/122M VG GO</v>
          </cell>
          <cell r="C129" t="str">
            <v>101</v>
          </cell>
          <cell r="D129" t="str">
            <v>EUR STD</v>
          </cell>
          <cell r="E129" t="str">
            <v>O</v>
          </cell>
          <cell r="F129" t="str">
            <v>101</v>
          </cell>
          <cell r="G129" t="str">
            <v>PL</v>
          </cell>
          <cell r="H129" t="str">
            <v>C</v>
          </cell>
          <cell r="I129" t="str">
            <v>P</v>
          </cell>
          <cell r="J129" t="str">
            <v>007</v>
          </cell>
          <cell r="K129" t="str">
            <v>BFGOODRICH</v>
          </cell>
          <cell r="L129" t="str">
            <v>1KI</v>
          </cell>
          <cell r="M129" t="str">
            <v>ROUTE CONTROL S</v>
          </cell>
          <cell r="N129" t="str">
            <v>205/75R17.5</v>
          </cell>
          <cell r="O129">
            <v>205</v>
          </cell>
          <cell r="P129" t="str">
            <v>75</v>
          </cell>
          <cell r="Q129">
            <v>17.5</v>
          </cell>
          <cell r="R129" t="str">
            <v>R</v>
          </cell>
          <cell r="S129">
            <v>124</v>
          </cell>
          <cell r="T129">
            <v>122</v>
          </cell>
          <cell r="U129" t="str">
            <v>M</v>
          </cell>
          <cell r="V129">
            <v>0</v>
          </cell>
          <cell r="W129">
            <v>0</v>
          </cell>
          <cell r="X129" t="str">
            <v/>
          </cell>
          <cell r="Y129" t="str">
            <v/>
          </cell>
          <cell r="Z129" t="str">
            <v/>
          </cell>
          <cell r="AA129">
            <v>23848</v>
          </cell>
          <cell r="AB129">
            <v>206.3</v>
          </cell>
          <cell r="AC129">
            <v>760</v>
          </cell>
          <cell r="AD129" t="str">
            <v>TL</v>
          </cell>
          <cell r="AE129" t="str">
            <v>C</v>
          </cell>
          <cell r="AF129" t="str">
            <v>P</v>
          </cell>
          <cell r="AG129" t="str">
            <v>E</v>
          </cell>
          <cell r="AH129" t="str">
            <v>Z</v>
          </cell>
          <cell r="AI129" t="str">
            <v/>
          </cell>
          <cell r="AJ129">
            <v>10</v>
          </cell>
          <cell r="AK129">
            <v>3</v>
          </cell>
          <cell r="AL129" t="str">
            <v>PRCPEZ</v>
          </cell>
          <cell r="AM129" t="str">
            <v>PU1</v>
          </cell>
          <cell r="AN129" t="str">
            <v>+</v>
          </cell>
          <cell r="AO129" t="str">
            <v>P</v>
          </cell>
          <cell r="AP129" t="str">
            <v>PLEU</v>
          </cell>
          <cell r="AQ129" t="str">
            <v>EUR1</v>
          </cell>
          <cell r="AR129" t="str">
            <v>20</v>
          </cell>
          <cell r="AS129" t="str">
            <v>PNE1</v>
          </cell>
          <cell r="AT129" t="str">
            <v>PNE1</v>
          </cell>
          <cell r="AU129">
            <v>43070</v>
          </cell>
        </row>
        <row r="130">
          <cell r="A130">
            <v>615923</v>
          </cell>
          <cell r="B130" t="str">
            <v>315/60R22.5 ROUTE CONTROL S TL 154/148L VG GO</v>
          </cell>
          <cell r="C130" t="str">
            <v>101</v>
          </cell>
          <cell r="D130" t="str">
            <v>EUR STD</v>
          </cell>
          <cell r="E130" t="str">
            <v>O</v>
          </cell>
          <cell r="F130" t="str">
            <v>101</v>
          </cell>
          <cell r="G130" t="str">
            <v>PL</v>
          </cell>
          <cell r="H130" t="str">
            <v>C</v>
          </cell>
          <cell r="I130" t="str">
            <v>P</v>
          </cell>
          <cell r="J130" t="str">
            <v>007</v>
          </cell>
          <cell r="K130" t="str">
            <v>BFGOODRICH</v>
          </cell>
          <cell r="L130" t="str">
            <v>1KI</v>
          </cell>
          <cell r="M130" t="str">
            <v>ROUTE CONTROL S</v>
          </cell>
          <cell r="N130" t="str">
            <v>315/60R22.5</v>
          </cell>
          <cell r="O130">
            <v>315</v>
          </cell>
          <cell r="P130" t="str">
            <v>60</v>
          </cell>
          <cell r="Q130">
            <v>22.5</v>
          </cell>
          <cell r="R130" t="str">
            <v>R</v>
          </cell>
          <cell r="S130">
            <v>154</v>
          </cell>
          <cell r="T130">
            <v>148</v>
          </cell>
          <cell r="U130" t="str">
            <v>L</v>
          </cell>
          <cell r="V130">
            <v>0</v>
          </cell>
          <cell r="W130">
            <v>0</v>
          </cell>
          <cell r="X130" t="str">
            <v/>
          </cell>
          <cell r="Y130" t="str">
            <v>L</v>
          </cell>
          <cell r="Z130" t="str">
            <v/>
          </cell>
          <cell r="AA130">
            <v>53037</v>
          </cell>
          <cell r="AB130">
            <v>320.7</v>
          </cell>
          <cell r="AC130">
            <v>944</v>
          </cell>
          <cell r="AD130" t="str">
            <v>TL</v>
          </cell>
          <cell r="AE130" t="str">
            <v>C</v>
          </cell>
          <cell r="AF130" t="str">
            <v>G</v>
          </cell>
          <cell r="AG130" t="str">
            <v>E</v>
          </cell>
          <cell r="AH130" t="str">
            <v>Z</v>
          </cell>
          <cell r="AI130" t="str">
            <v/>
          </cell>
          <cell r="AJ130">
            <v>12</v>
          </cell>
          <cell r="AK130">
            <v>3</v>
          </cell>
          <cell r="AL130" t="str">
            <v>PRCGEZ</v>
          </cell>
          <cell r="AM130" t="str">
            <v>PP1</v>
          </cell>
          <cell r="AN130" t="str">
            <v>+</v>
          </cell>
          <cell r="AO130" t="str">
            <v>P</v>
          </cell>
          <cell r="AP130" t="str">
            <v>PLEU</v>
          </cell>
          <cell r="AQ130" t="str">
            <v>EUR4</v>
          </cell>
          <cell r="AR130" t="str">
            <v>20</v>
          </cell>
          <cell r="AS130" t="str">
            <v>PNE1</v>
          </cell>
          <cell r="AT130" t="str">
            <v>PNE1</v>
          </cell>
          <cell r="AU130">
            <v>43070</v>
          </cell>
        </row>
        <row r="131">
          <cell r="A131">
            <v>624809</v>
          </cell>
          <cell r="B131" t="str">
            <v>455/45R22.5 X ONE MAXITRAILER + TL 160J VG MS MI</v>
          </cell>
          <cell r="C131" t="str">
            <v>101</v>
          </cell>
          <cell r="D131" t="str">
            <v>EUR STD</v>
          </cell>
          <cell r="E131" t="str">
            <v>O</v>
          </cell>
          <cell r="F131" t="str">
            <v>101</v>
          </cell>
          <cell r="G131" t="str">
            <v>PL</v>
          </cell>
          <cell r="H131" t="str">
            <v>C</v>
          </cell>
          <cell r="I131" t="str">
            <v>P</v>
          </cell>
          <cell r="J131" t="str">
            <v>002</v>
          </cell>
          <cell r="K131" t="str">
            <v>MICHELIN</v>
          </cell>
          <cell r="L131" t="str">
            <v>SCT</v>
          </cell>
          <cell r="M131" t="str">
            <v>X ONE MAXITRAILER +</v>
          </cell>
          <cell r="N131" t="str">
            <v>455/45R22.5</v>
          </cell>
          <cell r="O131">
            <v>455</v>
          </cell>
          <cell r="P131" t="str">
            <v>45</v>
          </cell>
          <cell r="Q131">
            <v>22.5</v>
          </cell>
          <cell r="R131" t="str">
            <v>R</v>
          </cell>
          <cell r="S131">
            <v>160</v>
          </cell>
          <cell r="T131">
            <v>0</v>
          </cell>
          <cell r="U131" t="str">
            <v>J</v>
          </cell>
          <cell r="V131">
            <v>0</v>
          </cell>
          <cell r="W131">
            <v>0</v>
          </cell>
          <cell r="X131" t="str">
            <v/>
          </cell>
          <cell r="Y131" t="str">
            <v>M</v>
          </cell>
          <cell r="Z131" t="str">
            <v>22</v>
          </cell>
          <cell r="AA131">
            <v>87339</v>
          </cell>
          <cell r="AD131" t="str">
            <v>TL</v>
          </cell>
          <cell r="AE131" t="str">
            <v>C</v>
          </cell>
          <cell r="AF131" t="str">
            <v>S</v>
          </cell>
          <cell r="AG131" t="str">
            <v>E</v>
          </cell>
          <cell r="AH131" t="str">
            <v>T</v>
          </cell>
          <cell r="AI131" t="str">
            <v/>
          </cell>
          <cell r="AJ131">
            <v>15</v>
          </cell>
          <cell r="AK131">
            <v>3</v>
          </cell>
          <cell r="AL131" t="str">
            <v>PRCSET</v>
          </cell>
          <cell r="AM131" t="str">
            <v>PP2</v>
          </cell>
          <cell r="AN131" t="str">
            <v>+</v>
          </cell>
          <cell r="AO131" t="str">
            <v>P</v>
          </cell>
          <cell r="AP131" t="str">
            <v>PLEU</v>
          </cell>
          <cell r="AQ131" t="str">
            <v>EUR4</v>
          </cell>
          <cell r="AR131" t="str">
            <v>20</v>
          </cell>
          <cell r="AS131" t="str">
            <v>PNE1</v>
          </cell>
          <cell r="AT131" t="str">
            <v>PNE1</v>
          </cell>
          <cell r="AU131">
            <v>43952</v>
          </cell>
          <cell r="AV131">
            <v>45717</v>
          </cell>
        </row>
        <row r="132">
          <cell r="A132">
            <v>630976</v>
          </cell>
          <cell r="B132" t="str">
            <v>205/65R17.5 X MULTI T2 TL 132/130J VM MI</v>
          </cell>
          <cell r="C132" t="str">
            <v>101</v>
          </cell>
          <cell r="D132" t="str">
            <v>EUR STD</v>
          </cell>
          <cell r="E132" t="str">
            <v>O</v>
          </cell>
          <cell r="F132" t="str">
            <v>101</v>
          </cell>
          <cell r="G132" t="str">
            <v>PL</v>
          </cell>
          <cell r="H132" t="str">
            <v>C</v>
          </cell>
          <cell r="I132" t="str">
            <v>P</v>
          </cell>
          <cell r="J132" t="str">
            <v>002</v>
          </cell>
          <cell r="K132" t="str">
            <v>MICHELIN</v>
          </cell>
          <cell r="L132" t="str">
            <v>1MC</v>
          </cell>
          <cell r="M132" t="str">
            <v>X MULTI T2</v>
          </cell>
          <cell r="N132" t="str">
            <v>205/65R17.5</v>
          </cell>
          <cell r="O132">
            <v>205</v>
          </cell>
          <cell r="P132" t="str">
            <v>65</v>
          </cell>
          <cell r="Q132">
            <v>17.5</v>
          </cell>
          <cell r="R132" t="str">
            <v>R</v>
          </cell>
          <cell r="S132">
            <v>132</v>
          </cell>
          <cell r="T132">
            <v>130</v>
          </cell>
          <cell r="U132" t="str">
            <v>J</v>
          </cell>
          <cell r="V132">
            <v>133</v>
          </cell>
          <cell r="W132">
            <v>133</v>
          </cell>
          <cell r="X132" t="str">
            <v>G</v>
          </cell>
          <cell r="Y132" t="str">
            <v>J</v>
          </cell>
          <cell r="Z132" t="str">
            <v>18</v>
          </cell>
          <cell r="AA132">
            <v>23442</v>
          </cell>
          <cell r="AD132" t="str">
            <v>TL</v>
          </cell>
          <cell r="AE132" t="str">
            <v>C</v>
          </cell>
          <cell r="AF132" t="str">
            <v>P</v>
          </cell>
          <cell r="AG132" t="str">
            <v>E</v>
          </cell>
          <cell r="AH132" t="str">
            <v>B</v>
          </cell>
          <cell r="AI132" t="str">
            <v/>
          </cell>
          <cell r="AJ132">
            <v>10.5</v>
          </cell>
          <cell r="AK132">
            <v>3</v>
          </cell>
          <cell r="AL132" t="str">
            <v>PRCPEB</v>
          </cell>
          <cell r="AM132" t="str">
            <v>PP1</v>
          </cell>
          <cell r="AN132" t="str">
            <v>+</v>
          </cell>
          <cell r="AO132" t="str">
            <v>P</v>
          </cell>
          <cell r="AP132" t="str">
            <v/>
          </cell>
          <cell r="AQ132" t="str">
            <v>EUR4</v>
          </cell>
          <cell r="AR132" t="str">
            <v>20</v>
          </cell>
          <cell r="AS132" t="str">
            <v>PNE1</v>
          </cell>
          <cell r="AT132" t="str">
            <v>PNE1</v>
          </cell>
          <cell r="AU132">
            <v>44652</v>
          </cell>
        </row>
        <row r="133">
          <cell r="A133">
            <v>640269</v>
          </cell>
          <cell r="B133" t="str">
            <v>295/60R22.5 ROUTE CONTROL D TL 150/147K VG GO</v>
          </cell>
          <cell r="C133" t="str">
            <v>101</v>
          </cell>
          <cell r="D133" t="str">
            <v>EUR STD</v>
          </cell>
          <cell r="E133" t="str">
            <v>O</v>
          </cell>
          <cell r="F133" t="str">
            <v>101</v>
          </cell>
          <cell r="G133" t="str">
            <v>PL</v>
          </cell>
          <cell r="H133" t="str">
            <v>C</v>
          </cell>
          <cell r="I133" t="str">
            <v>P</v>
          </cell>
          <cell r="J133" t="str">
            <v>007</v>
          </cell>
          <cell r="K133" t="str">
            <v>BFGOODRICH</v>
          </cell>
          <cell r="L133" t="str">
            <v>1KJ</v>
          </cell>
          <cell r="M133" t="str">
            <v>ROUTE CONTROL D</v>
          </cell>
          <cell r="N133" t="str">
            <v>295/60R22.5</v>
          </cell>
          <cell r="O133">
            <v>295</v>
          </cell>
          <cell r="P133" t="str">
            <v>60</v>
          </cell>
          <cell r="Q133">
            <v>22.5</v>
          </cell>
          <cell r="R133" t="str">
            <v>R</v>
          </cell>
          <cell r="S133">
            <v>150</v>
          </cell>
          <cell r="T133">
            <v>147</v>
          </cell>
          <cell r="U133" t="str">
            <v>K</v>
          </cell>
          <cell r="V133">
            <v>0</v>
          </cell>
          <cell r="W133">
            <v>0</v>
          </cell>
          <cell r="X133" t="str">
            <v/>
          </cell>
          <cell r="Y133" t="str">
            <v>J</v>
          </cell>
          <cell r="Z133" t="str">
            <v/>
          </cell>
          <cell r="AA133">
            <v>52514</v>
          </cell>
          <cell r="AB133">
            <v>300.5</v>
          </cell>
          <cell r="AC133">
            <v>929</v>
          </cell>
          <cell r="AD133" t="str">
            <v>TL</v>
          </cell>
          <cell r="AE133" t="str">
            <v>C</v>
          </cell>
          <cell r="AF133" t="str">
            <v>G</v>
          </cell>
          <cell r="AG133" t="str">
            <v>E</v>
          </cell>
          <cell r="AH133" t="str">
            <v>D</v>
          </cell>
          <cell r="AI133" t="str">
            <v/>
          </cell>
          <cell r="AJ133">
            <v>17.5</v>
          </cell>
          <cell r="AK133">
            <v>3</v>
          </cell>
          <cell r="AL133" t="str">
            <v>PRCGED</v>
          </cell>
          <cell r="AM133" t="str">
            <v>PP1</v>
          </cell>
          <cell r="AN133" t="str">
            <v>+</v>
          </cell>
          <cell r="AO133" t="str">
            <v>P</v>
          </cell>
          <cell r="AP133" t="str">
            <v>PLEU</v>
          </cell>
          <cell r="AQ133" t="str">
            <v>EUR4</v>
          </cell>
          <cell r="AR133" t="str">
            <v>20</v>
          </cell>
          <cell r="AS133" t="str">
            <v>PNE1</v>
          </cell>
          <cell r="AT133" t="str">
            <v>PNE1</v>
          </cell>
          <cell r="AU133">
            <v>43070</v>
          </cell>
        </row>
        <row r="134">
          <cell r="A134">
            <v>643599</v>
          </cell>
          <cell r="B134" t="str">
            <v>455/45R22.5 X ONE MAXITRAILER + TL 160J VM MI</v>
          </cell>
          <cell r="C134" t="str">
            <v>101</v>
          </cell>
          <cell r="D134" t="str">
            <v>EUR STD</v>
          </cell>
          <cell r="E134" t="str">
            <v>N</v>
          </cell>
          <cell r="F134" t="str">
            <v>101</v>
          </cell>
          <cell r="G134" t="str">
            <v>PL</v>
          </cell>
          <cell r="H134" t="str">
            <v>C</v>
          </cell>
          <cell r="I134" t="str">
            <v>P</v>
          </cell>
          <cell r="J134" t="str">
            <v>002</v>
          </cell>
          <cell r="K134" t="str">
            <v>MICHELIN</v>
          </cell>
          <cell r="L134" t="str">
            <v>SCT</v>
          </cell>
          <cell r="M134" t="str">
            <v>X ONE MAXITRAILER +</v>
          </cell>
          <cell r="N134" t="str">
            <v>455/45R22.5</v>
          </cell>
          <cell r="O134">
            <v>455</v>
          </cell>
          <cell r="P134" t="str">
            <v>45</v>
          </cell>
          <cell r="Q134">
            <v>22.5</v>
          </cell>
          <cell r="R134" t="str">
            <v>R</v>
          </cell>
          <cell r="S134">
            <v>160</v>
          </cell>
          <cell r="T134">
            <v>0</v>
          </cell>
          <cell r="U134" t="str">
            <v>J</v>
          </cell>
          <cell r="V134">
            <v>0</v>
          </cell>
          <cell r="W134">
            <v>0</v>
          </cell>
          <cell r="X134" t="str">
            <v/>
          </cell>
          <cell r="Y134" t="str">
            <v/>
          </cell>
          <cell r="Z134" t="str">
            <v>_x0000__x0000_</v>
          </cell>
          <cell r="AA134">
            <v>88100</v>
          </cell>
          <cell r="AD134" t="str">
            <v>TL</v>
          </cell>
          <cell r="AE134" t="str">
            <v>C</v>
          </cell>
          <cell r="AF134" t="str">
            <v>S</v>
          </cell>
          <cell r="AG134" t="str">
            <v>E</v>
          </cell>
          <cell r="AH134" t="str">
            <v>T</v>
          </cell>
          <cell r="AI134" t="str">
            <v/>
          </cell>
          <cell r="AJ134">
            <v>15</v>
          </cell>
          <cell r="AK134">
            <v>3</v>
          </cell>
          <cell r="AL134" t="str">
            <v>PRCSET</v>
          </cell>
          <cell r="AM134" t="str">
            <v>PP2</v>
          </cell>
          <cell r="AN134" t="str">
            <v>+</v>
          </cell>
          <cell r="AO134" t="str">
            <v>P</v>
          </cell>
          <cell r="AP134" t="str">
            <v/>
          </cell>
          <cell r="AQ134" t="str">
            <v>EUR4</v>
          </cell>
          <cell r="AR134" t="str">
            <v>20</v>
          </cell>
          <cell r="AS134" t="str">
            <v>PNE1</v>
          </cell>
          <cell r="AT134" t="str">
            <v>PNE1</v>
          </cell>
          <cell r="AU134">
            <v>45627</v>
          </cell>
        </row>
        <row r="135">
          <cell r="A135">
            <v>655562</v>
          </cell>
          <cell r="B135" t="str">
            <v>385/65R22.5 X MULTI HL Z TL 164K VG MI</v>
          </cell>
          <cell r="C135" t="str">
            <v>101</v>
          </cell>
          <cell r="D135" t="str">
            <v>EUR STD</v>
          </cell>
          <cell r="E135" t="str">
            <v>O</v>
          </cell>
          <cell r="F135" t="str">
            <v>101</v>
          </cell>
          <cell r="G135" t="str">
            <v>PL</v>
          </cell>
          <cell r="H135" t="str">
            <v>C</v>
          </cell>
          <cell r="I135" t="str">
            <v>P</v>
          </cell>
          <cell r="J135" t="str">
            <v>002</v>
          </cell>
          <cell r="K135" t="str">
            <v>MICHELIN</v>
          </cell>
          <cell r="L135" t="str">
            <v>1B2</v>
          </cell>
          <cell r="M135" t="str">
            <v>X MULTI HL Z</v>
          </cell>
          <cell r="N135" t="str">
            <v>385/65R22.5</v>
          </cell>
          <cell r="O135">
            <v>385</v>
          </cell>
          <cell r="P135" t="str">
            <v>65</v>
          </cell>
          <cell r="Q135">
            <v>22.5</v>
          </cell>
          <cell r="R135" t="str">
            <v>R</v>
          </cell>
          <cell r="S135">
            <v>164</v>
          </cell>
          <cell r="T135">
            <v>0</v>
          </cell>
          <cell r="U135" t="str">
            <v>K</v>
          </cell>
          <cell r="V135">
            <v>158</v>
          </cell>
          <cell r="W135">
            <v>0</v>
          </cell>
          <cell r="X135" t="str">
            <v>L</v>
          </cell>
          <cell r="Y135" t="str">
            <v>L</v>
          </cell>
          <cell r="Z135" t="str">
            <v>20</v>
          </cell>
          <cell r="AA135">
            <v>78332</v>
          </cell>
          <cell r="AD135" t="str">
            <v>TL</v>
          </cell>
          <cell r="AE135" t="str">
            <v>C</v>
          </cell>
          <cell r="AF135" t="str">
            <v>S</v>
          </cell>
          <cell r="AG135" t="str">
            <v>E</v>
          </cell>
          <cell r="AH135" t="str">
            <v>Z</v>
          </cell>
          <cell r="AI135" t="str">
            <v/>
          </cell>
          <cell r="AJ135">
            <v>14.5</v>
          </cell>
          <cell r="AK135">
            <v>3</v>
          </cell>
          <cell r="AL135" t="str">
            <v>PRCSEZ</v>
          </cell>
          <cell r="AM135" t="str">
            <v>PP1</v>
          </cell>
          <cell r="AN135" t="str">
            <v>+</v>
          </cell>
          <cell r="AO135" t="str">
            <v>P</v>
          </cell>
          <cell r="AP135" t="str">
            <v>PLEU</v>
          </cell>
          <cell r="AQ135" t="str">
            <v>EUR4</v>
          </cell>
          <cell r="AR135" t="str">
            <v>20</v>
          </cell>
          <cell r="AS135" t="str">
            <v>PNE1</v>
          </cell>
          <cell r="AT135" t="str">
            <v>PNE1</v>
          </cell>
          <cell r="AU135">
            <v>44105</v>
          </cell>
        </row>
        <row r="136">
          <cell r="A136">
            <v>664594</v>
          </cell>
          <cell r="B136" t="str">
            <v>265/70R19.5 XINCITY EV Z TL 140/138M VC MI</v>
          </cell>
          <cell r="C136" t="str">
            <v>101</v>
          </cell>
          <cell r="D136" t="str">
            <v>EUR STD</v>
          </cell>
          <cell r="E136" t="str">
            <v>O</v>
          </cell>
          <cell r="F136" t="str">
            <v>101</v>
          </cell>
          <cell r="G136" t="str">
            <v>PL</v>
          </cell>
          <cell r="H136" t="str">
            <v>C</v>
          </cell>
          <cell r="I136" t="str">
            <v>P</v>
          </cell>
          <cell r="J136" t="str">
            <v>002</v>
          </cell>
          <cell r="K136" t="str">
            <v>MICHELIN</v>
          </cell>
          <cell r="L136" t="str">
            <v>D1M</v>
          </cell>
          <cell r="M136" t="str">
            <v>XINCITY EV Z</v>
          </cell>
          <cell r="N136" t="str">
            <v>265/70R19.5</v>
          </cell>
          <cell r="O136">
            <v>265</v>
          </cell>
          <cell r="P136" t="str">
            <v>70</v>
          </cell>
          <cell r="Q136">
            <v>19.5</v>
          </cell>
          <cell r="R136" t="str">
            <v>R</v>
          </cell>
          <cell r="S136">
            <v>140</v>
          </cell>
          <cell r="T136">
            <v>138</v>
          </cell>
          <cell r="U136" t="str">
            <v>M</v>
          </cell>
          <cell r="V136">
            <v>0</v>
          </cell>
          <cell r="W136">
            <v>0</v>
          </cell>
          <cell r="X136" t="str">
            <v/>
          </cell>
          <cell r="Y136" t="str">
            <v/>
          </cell>
          <cell r="Z136" t="str">
            <v>16</v>
          </cell>
          <cell r="AA136">
            <v>41320</v>
          </cell>
          <cell r="AD136" t="str">
            <v>TL</v>
          </cell>
          <cell r="AE136" t="str">
            <v>C</v>
          </cell>
          <cell r="AF136" t="str">
            <v>M</v>
          </cell>
          <cell r="AG136" t="str">
            <v>U</v>
          </cell>
          <cell r="AH136" t="str">
            <v>Z</v>
          </cell>
          <cell r="AI136" t="str">
            <v/>
          </cell>
          <cell r="AJ136">
            <v>12.6</v>
          </cell>
          <cell r="AK136">
            <v>3</v>
          </cell>
          <cell r="AL136" t="str">
            <v>PRCMUZ</v>
          </cell>
          <cell r="AM136" t="str">
            <v>PUB</v>
          </cell>
          <cell r="AN136" t="str">
            <v>+</v>
          </cell>
          <cell r="AO136" t="str">
            <v>P</v>
          </cell>
          <cell r="AP136" t="str">
            <v/>
          </cell>
          <cell r="AQ136" t="str">
            <v>EUR4</v>
          </cell>
          <cell r="AR136" t="str">
            <v>20</v>
          </cell>
          <cell r="AS136" t="str">
            <v>PAI1</v>
          </cell>
          <cell r="AT136" t="str">
            <v>PAM1</v>
          </cell>
          <cell r="AU136">
            <v>45444</v>
          </cell>
        </row>
        <row r="137">
          <cell r="A137">
            <v>669210</v>
          </cell>
          <cell r="B137" t="str">
            <v>315/80R22.5 ROUTE CONTROL D2 TL 156/150L VG GO</v>
          </cell>
          <cell r="C137" t="str">
            <v>101</v>
          </cell>
          <cell r="D137" t="str">
            <v>EUR STD</v>
          </cell>
          <cell r="E137" t="str">
            <v>O</v>
          </cell>
          <cell r="F137" t="str">
            <v>101</v>
          </cell>
          <cell r="G137" t="str">
            <v>PL</v>
          </cell>
          <cell r="H137" t="str">
            <v>C</v>
          </cell>
          <cell r="I137" t="str">
            <v>P</v>
          </cell>
          <cell r="J137" t="str">
            <v>007</v>
          </cell>
          <cell r="K137" t="str">
            <v>BFGOODRICH</v>
          </cell>
          <cell r="L137" t="str">
            <v>ARQ</v>
          </cell>
          <cell r="M137" t="str">
            <v>ROUTE CONTROL D2</v>
          </cell>
          <cell r="N137" t="str">
            <v>315/80R22.5</v>
          </cell>
          <cell r="O137">
            <v>315</v>
          </cell>
          <cell r="P137" t="str">
            <v>80</v>
          </cell>
          <cell r="Q137">
            <v>22.5</v>
          </cell>
          <cell r="R137" t="str">
            <v>R</v>
          </cell>
          <cell r="S137">
            <v>156</v>
          </cell>
          <cell r="T137">
            <v>150</v>
          </cell>
          <cell r="U137" t="str">
            <v>L</v>
          </cell>
          <cell r="V137">
            <v>154</v>
          </cell>
          <cell r="W137">
            <v>150</v>
          </cell>
          <cell r="X137" t="str">
            <v>M</v>
          </cell>
          <cell r="Y137" t="str">
            <v>J</v>
          </cell>
          <cell r="Z137" t="str">
            <v>18</v>
          </cell>
          <cell r="AA137">
            <v>59197</v>
          </cell>
          <cell r="AD137" t="str">
            <v>TL</v>
          </cell>
          <cell r="AE137" t="str">
            <v>C</v>
          </cell>
          <cell r="AF137" t="str">
            <v>G</v>
          </cell>
          <cell r="AG137" t="str">
            <v>E</v>
          </cell>
          <cell r="AH137" t="str">
            <v>D</v>
          </cell>
          <cell r="AI137" t="str">
            <v/>
          </cell>
          <cell r="AJ137">
            <v>17.3</v>
          </cell>
          <cell r="AK137">
            <v>3</v>
          </cell>
          <cell r="AL137" t="str">
            <v>PRCGED</v>
          </cell>
          <cell r="AM137" t="str">
            <v>PP1</v>
          </cell>
          <cell r="AN137" t="str">
            <v>+</v>
          </cell>
          <cell r="AO137" t="str">
            <v>P</v>
          </cell>
          <cell r="AP137" t="str">
            <v>PLEU</v>
          </cell>
          <cell r="AQ137" t="str">
            <v>EUR4</v>
          </cell>
          <cell r="AR137" t="str">
            <v>20</v>
          </cell>
          <cell r="AS137" t="str">
            <v>PNE1</v>
          </cell>
          <cell r="AT137" t="str">
            <v>PNE1</v>
          </cell>
          <cell r="AU137">
            <v>44805</v>
          </cell>
        </row>
        <row r="138">
          <cell r="A138">
            <v>673203</v>
          </cell>
          <cell r="B138" t="str">
            <v>385/65R22.5 ROUTE CONTROL S TL 160K VG GO</v>
          </cell>
          <cell r="C138" t="str">
            <v>101</v>
          </cell>
          <cell r="D138" t="str">
            <v>EUR STD</v>
          </cell>
          <cell r="E138" t="str">
            <v>N</v>
          </cell>
          <cell r="F138" t="str">
            <v>101</v>
          </cell>
          <cell r="G138" t="str">
            <v>PL</v>
          </cell>
          <cell r="H138" t="str">
            <v>C</v>
          </cell>
          <cell r="I138" t="str">
            <v>P</v>
          </cell>
          <cell r="J138" t="str">
            <v>007</v>
          </cell>
          <cell r="K138" t="str">
            <v>BFGOODRICH</v>
          </cell>
          <cell r="L138" t="str">
            <v>1KI</v>
          </cell>
          <cell r="M138" t="str">
            <v>ROUTE CONTROL S</v>
          </cell>
          <cell r="N138" t="str">
            <v>385/65R22.5</v>
          </cell>
          <cell r="O138">
            <v>385</v>
          </cell>
          <cell r="P138" t="str">
            <v>65</v>
          </cell>
          <cell r="Q138">
            <v>22.5</v>
          </cell>
          <cell r="R138" t="str">
            <v>R</v>
          </cell>
          <cell r="S138">
            <v>160</v>
          </cell>
          <cell r="T138">
            <v>0</v>
          </cell>
          <cell r="U138" t="str">
            <v>K</v>
          </cell>
          <cell r="V138">
            <v>158</v>
          </cell>
          <cell r="W138">
            <v>0</v>
          </cell>
          <cell r="X138" t="str">
            <v>L</v>
          </cell>
          <cell r="Y138" t="str">
            <v/>
          </cell>
          <cell r="Z138" t="str">
            <v/>
          </cell>
          <cell r="AA138">
            <v>69005</v>
          </cell>
          <cell r="AD138" t="str">
            <v>TL</v>
          </cell>
          <cell r="AE138" t="str">
            <v>C</v>
          </cell>
          <cell r="AF138" t="str">
            <v>S</v>
          </cell>
          <cell r="AG138" t="str">
            <v>E</v>
          </cell>
          <cell r="AH138" t="str">
            <v>Z</v>
          </cell>
          <cell r="AI138" t="str">
            <v/>
          </cell>
          <cell r="AJ138">
            <v>12.7</v>
          </cell>
          <cell r="AK138">
            <v>3</v>
          </cell>
          <cell r="AL138" t="str">
            <v>PRCSEZ</v>
          </cell>
          <cell r="AM138" t="str">
            <v>PP1</v>
          </cell>
          <cell r="AN138" t="str">
            <v>+</v>
          </cell>
          <cell r="AO138" t="str">
            <v>P</v>
          </cell>
          <cell r="AP138" t="str">
            <v/>
          </cell>
          <cell r="AQ138" t="str">
            <v>EUR1</v>
          </cell>
          <cell r="AR138" t="str">
            <v>20</v>
          </cell>
          <cell r="AS138" t="str">
            <v>PNE1</v>
          </cell>
          <cell r="AT138" t="str">
            <v>PNE1</v>
          </cell>
          <cell r="AU138">
            <v>45748</v>
          </cell>
        </row>
        <row r="139">
          <cell r="A139">
            <v>674334</v>
          </cell>
          <cell r="B139" t="str">
            <v>325/95R24 X WORKS Z2 TL 162/160K VG MI</v>
          </cell>
          <cell r="C139" t="str">
            <v>103</v>
          </cell>
          <cell r="D139" t="str">
            <v>EUR STD - IMPORT UCH</v>
          </cell>
          <cell r="E139" t="str">
            <v>O</v>
          </cell>
          <cell r="F139" t="str">
            <v>103</v>
          </cell>
          <cell r="G139" t="str">
            <v>PL</v>
          </cell>
          <cell r="H139" t="str">
            <v>C</v>
          </cell>
          <cell r="I139" t="str">
            <v>P</v>
          </cell>
          <cell r="J139" t="str">
            <v>002</v>
          </cell>
          <cell r="K139" t="str">
            <v>MICHELIN</v>
          </cell>
          <cell r="L139" t="str">
            <v>1YV</v>
          </cell>
          <cell r="M139" t="str">
            <v>X WORKS Z2</v>
          </cell>
          <cell r="N139" t="str">
            <v>325/95R24</v>
          </cell>
          <cell r="O139">
            <v>325</v>
          </cell>
          <cell r="P139" t="str">
            <v>95</v>
          </cell>
          <cell r="Q139">
            <v>24</v>
          </cell>
          <cell r="R139" t="str">
            <v>R</v>
          </cell>
          <cell r="S139">
            <v>162</v>
          </cell>
          <cell r="T139">
            <v>160</v>
          </cell>
          <cell r="U139" t="str">
            <v>K</v>
          </cell>
          <cell r="V139">
            <v>164</v>
          </cell>
          <cell r="W139">
            <v>160</v>
          </cell>
          <cell r="X139" t="str">
            <v>G</v>
          </cell>
          <cell r="Y139" t="str">
            <v>J</v>
          </cell>
          <cell r="Z139" t="str">
            <v/>
          </cell>
          <cell r="AA139">
            <v>78821</v>
          </cell>
          <cell r="AD139" t="str">
            <v>TL</v>
          </cell>
          <cell r="AE139" t="str">
            <v>P</v>
          </cell>
          <cell r="AF139" t="str">
            <v>G</v>
          </cell>
          <cell r="AG139" t="str">
            <v>Y</v>
          </cell>
          <cell r="AH139" t="str">
            <v>Z</v>
          </cell>
          <cell r="AI139" t="str">
            <v/>
          </cell>
          <cell r="AJ139">
            <v>18.5</v>
          </cell>
          <cell r="AK139">
            <v>4</v>
          </cell>
          <cell r="AL139" t="str">
            <v>PRPGYZ</v>
          </cell>
          <cell r="AM139" t="str">
            <v>PM3</v>
          </cell>
          <cell r="AN139" t="str">
            <v>+</v>
          </cell>
          <cell r="AO139" t="str">
            <v>P</v>
          </cell>
          <cell r="AP139" t="str">
            <v>PLEU</v>
          </cell>
          <cell r="AQ139" t="str">
            <v>EUR4</v>
          </cell>
          <cell r="AR139" t="str">
            <v>20</v>
          </cell>
          <cell r="AS139" t="str">
            <v>PAM1</v>
          </cell>
          <cell r="AT139" t="str">
            <v>PAM1</v>
          </cell>
          <cell r="AU139">
            <v>44409</v>
          </cell>
        </row>
        <row r="140">
          <cell r="A140">
            <v>679547</v>
          </cell>
          <cell r="B140" t="str">
            <v>225/75R17.5 ROUTE CONTROL D TL 129/127M VG GO</v>
          </cell>
          <cell r="C140" t="str">
            <v>101</v>
          </cell>
          <cell r="D140" t="str">
            <v>EUR STD</v>
          </cell>
          <cell r="E140" t="str">
            <v>O</v>
          </cell>
          <cell r="F140" t="str">
            <v>101</v>
          </cell>
          <cell r="G140" t="str">
            <v>PL</v>
          </cell>
          <cell r="H140" t="str">
            <v>C</v>
          </cell>
          <cell r="I140" t="str">
            <v>P</v>
          </cell>
          <cell r="J140" t="str">
            <v>007</v>
          </cell>
          <cell r="K140" t="str">
            <v>BFGOODRICH</v>
          </cell>
          <cell r="L140" t="str">
            <v>1KJ</v>
          </cell>
          <cell r="M140" t="str">
            <v>ROUTE CONTROL D</v>
          </cell>
          <cell r="N140" t="str">
            <v>225/75R17.5</v>
          </cell>
          <cell r="O140">
            <v>225</v>
          </cell>
          <cell r="P140" t="str">
            <v>75</v>
          </cell>
          <cell r="Q140">
            <v>17.5</v>
          </cell>
          <cell r="R140" t="str">
            <v>R</v>
          </cell>
          <cell r="S140">
            <v>129</v>
          </cell>
          <cell r="T140">
            <v>127</v>
          </cell>
          <cell r="U140" t="str">
            <v>M</v>
          </cell>
          <cell r="V140">
            <v>0</v>
          </cell>
          <cell r="W140">
            <v>0</v>
          </cell>
          <cell r="X140" t="str">
            <v/>
          </cell>
          <cell r="Y140" t="str">
            <v/>
          </cell>
          <cell r="Z140" t="str">
            <v/>
          </cell>
          <cell r="AA140">
            <v>25531</v>
          </cell>
          <cell r="AB140">
            <v>225.2</v>
          </cell>
          <cell r="AC140">
            <v>777</v>
          </cell>
          <cell r="AD140" t="str">
            <v>TL</v>
          </cell>
          <cell r="AE140" t="str">
            <v>C</v>
          </cell>
          <cell r="AF140" t="str">
            <v>P</v>
          </cell>
          <cell r="AG140" t="str">
            <v>E</v>
          </cell>
          <cell r="AH140" t="str">
            <v>D</v>
          </cell>
          <cell r="AI140" t="str">
            <v/>
          </cell>
          <cell r="AJ140">
            <v>11.5</v>
          </cell>
          <cell r="AK140">
            <v>3</v>
          </cell>
          <cell r="AL140" t="str">
            <v>PRCPED</v>
          </cell>
          <cell r="AM140" t="str">
            <v>PU1</v>
          </cell>
          <cell r="AN140" t="str">
            <v>+</v>
          </cell>
          <cell r="AO140" t="str">
            <v>P</v>
          </cell>
          <cell r="AP140" t="str">
            <v>PLEU</v>
          </cell>
          <cell r="AQ140" t="str">
            <v>EUR1</v>
          </cell>
          <cell r="AR140" t="str">
            <v>20</v>
          </cell>
          <cell r="AS140" t="str">
            <v>PNE1</v>
          </cell>
          <cell r="AT140" t="str">
            <v>PNE1</v>
          </cell>
          <cell r="AU140">
            <v>43070</v>
          </cell>
        </row>
        <row r="141">
          <cell r="A141">
            <v>683606</v>
          </cell>
          <cell r="B141" t="str">
            <v>385/65R22.5 X MULTI HL T TL 164K VG MI</v>
          </cell>
          <cell r="C141" t="str">
            <v>101</v>
          </cell>
          <cell r="D141" t="str">
            <v>EUR STD</v>
          </cell>
          <cell r="E141" t="str">
            <v>O</v>
          </cell>
          <cell r="F141" t="str">
            <v>101</v>
          </cell>
          <cell r="G141" t="str">
            <v>PL</v>
          </cell>
          <cell r="H141" t="str">
            <v>C</v>
          </cell>
          <cell r="I141" t="str">
            <v>P</v>
          </cell>
          <cell r="J141" t="str">
            <v>002</v>
          </cell>
          <cell r="K141" t="str">
            <v>MICHELIN</v>
          </cell>
          <cell r="L141" t="str">
            <v>AOE</v>
          </cell>
          <cell r="M141" t="str">
            <v>X MULTI HL T</v>
          </cell>
          <cell r="N141" t="str">
            <v>385/65R22.5</v>
          </cell>
          <cell r="O141">
            <v>385</v>
          </cell>
          <cell r="P141" t="str">
            <v>65</v>
          </cell>
          <cell r="Q141">
            <v>22.5</v>
          </cell>
          <cell r="R141" t="str">
            <v>R</v>
          </cell>
          <cell r="S141">
            <v>164</v>
          </cell>
          <cell r="T141">
            <v>0</v>
          </cell>
          <cell r="U141" t="str">
            <v>K</v>
          </cell>
          <cell r="V141">
            <v>158</v>
          </cell>
          <cell r="W141">
            <v>0</v>
          </cell>
          <cell r="X141" t="str">
            <v>L</v>
          </cell>
          <cell r="Y141" t="str">
            <v>L</v>
          </cell>
          <cell r="Z141" t="str">
            <v/>
          </cell>
          <cell r="AA141">
            <v>79966</v>
          </cell>
          <cell r="AD141" t="str">
            <v>TL</v>
          </cell>
          <cell r="AE141" t="str">
            <v>C</v>
          </cell>
          <cell r="AF141" t="str">
            <v>S</v>
          </cell>
          <cell r="AG141" t="str">
            <v>E</v>
          </cell>
          <cell r="AH141" t="str">
            <v>T</v>
          </cell>
          <cell r="AI141" t="str">
            <v/>
          </cell>
          <cell r="AJ141">
            <v>15.8</v>
          </cell>
          <cell r="AK141">
            <v>3</v>
          </cell>
          <cell r="AL141" t="str">
            <v>PRCSET</v>
          </cell>
          <cell r="AM141" t="str">
            <v>PP1</v>
          </cell>
          <cell r="AN141" t="str">
            <v>+</v>
          </cell>
          <cell r="AO141" t="str">
            <v>P</v>
          </cell>
          <cell r="AP141" t="str">
            <v>PLEU</v>
          </cell>
          <cell r="AQ141" t="str">
            <v>EUR4</v>
          </cell>
          <cell r="AR141" t="str">
            <v>20</v>
          </cell>
          <cell r="AS141" t="str">
            <v>PNE1</v>
          </cell>
          <cell r="AT141" t="str">
            <v>PNE1</v>
          </cell>
          <cell r="AU141">
            <v>44105</v>
          </cell>
        </row>
        <row r="142">
          <cell r="A142">
            <v>684989</v>
          </cell>
          <cell r="B142" t="str">
            <v>315/60R22.5 X LINE ENERGY Z 3 TL 154/148L VQ MI</v>
          </cell>
          <cell r="C142" t="str">
            <v>101</v>
          </cell>
          <cell r="D142" t="str">
            <v>EUR STD</v>
          </cell>
          <cell r="E142" t="str">
            <v>O</v>
          </cell>
          <cell r="F142" t="str">
            <v>101</v>
          </cell>
          <cell r="G142" t="str">
            <v>PL</v>
          </cell>
          <cell r="H142" t="str">
            <v>C</v>
          </cell>
          <cell r="I142" t="str">
            <v>P</v>
          </cell>
          <cell r="J142" t="str">
            <v>002</v>
          </cell>
          <cell r="K142" t="str">
            <v>MICHELIN</v>
          </cell>
          <cell r="L142" t="str">
            <v>M6X</v>
          </cell>
          <cell r="M142" t="str">
            <v>X LINE ENERGY Z 3</v>
          </cell>
          <cell r="N142" t="str">
            <v>315/60R22.5</v>
          </cell>
          <cell r="O142">
            <v>315</v>
          </cell>
          <cell r="P142" t="str">
            <v>60</v>
          </cell>
          <cell r="Q142">
            <v>22.5</v>
          </cell>
          <cell r="R142" t="str">
            <v>R</v>
          </cell>
          <cell r="S142">
            <v>154</v>
          </cell>
          <cell r="T142">
            <v>148</v>
          </cell>
          <cell r="U142" t="str">
            <v>L</v>
          </cell>
          <cell r="V142">
            <v>0</v>
          </cell>
          <cell r="W142">
            <v>0</v>
          </cell>
          <cell r="X142" t="str">
            <v/>
          </cell>
          <cell r="Y142" t="str">
            <v>L</v>
          </cell>
          <cell r="Z142" t="str">
            <v/>
          </cell>
          <cell r="AA142">
            <v>52599</v>
          </cell>
          <cell r="AD142" t="str">
            <v>TL</v>
          </cell>
          <cell r="AE142" t="str">
            <v>C</v>
          </cell>
          <cell r="AF142" t="str">
            <v>S</v>
          </cell>
          <cell r="AG142" t="str">
            <v>A</v>
          </cell>
          <cell r="AH142" t="str">
            <v>Z</v>
          </cell>
          <cell r="AI142" t="str">
            <v/>
          </cell>
          <cell r="AJ142">
            <v>10.5</v>
          </cell>
          <cell r="AK142">
            <v>3</v>
          </cell>
          <cell r="AL142" t="str">
            <v>PRCSAZ</v>
          </cell>
          <cell r="AM142" t="str">
            <v>PG1</v>
          </cell>
          <cell r="AN142" t="str">
            <v>+</v>
          </cell>
          <cell r="AO142" t="str">
            <v>P</v>
          </cell>
          <cell r="AP142" t="str">
            <v/>
          </cell>
          <cell r="AQ142" t="str">
            <v>EUR4</v>
          </cell>
          <cell r="AR142" t="str">
            <v>20</v>
          </cell>
          <cell r="AS142" t="str">
            <v>PNE1</v>
          </cell>
          <cell r="AT142" t="str">
            <v>PNE1</v>
          </cell>
          <cell r="AU142">
            <v>45536</v>
          </cell>
        </row>
        <row r="143">
          <cell r="A143">
            <v>691745</v>
          </cell>
          <cell r="B143" t="str">
            <v>235/75R17.5 X MULTI T2 TL 143/141J VM MI</v>
          </cell>
          <cell r="C143" t="str">
            <v>101</v>
          </cell>
          <cell r="D143" t="str">
            <v>EUR STD</v>
          </cell>
          <cell r="E143" t="str">
            <v>O</v>
          </cell>
          <cell r="F143" t="str">
            <v>101</v>
          </cell>
          <cell r="G143" t="str">
            <v>PL</v>
          </cell>
          <cell r="H143" t="str">
            <v>C</v>
          </cell>
          <cell r="I143" t="str">
            <v>P</v>
          </cell>
          <cell r="J143" t="str">
            <v>002</v>
          </cell>
          <cell r="K143" t="str">
            <v>MICHELIN</v>
          </cell>
          <cell r="L143" t="str">
            <v>1MC</v>
          </cell>
          <cell r="M143" t="str">
            <v>X MULTI T2</v>
          </cell>
          <cell r="N143" t="str">
            <v>235/75R17.5</v>
          </cell>
          <cell r="O143">
            <v>235</v>
          </cell>
          <cell r="P143" t="str">
            <v>75</v>
          </cell>
          <cell r="Q143">
            <v>17.5</v>
          </cell>
          <cell r="R143" t="str">
            <v>R</v>
          </cell>
          <cell r="S143">
            <v>143</v>
          </cell>
          <cell r="T143">
            <v>141</v>
          </cell>
          <cell r="U143" t="str">
            <v>J</v>
          </cell>
          <cell r="V143">
            <v>145</v>
          </cell>
          <cell r="W143">
            <v>145</v>
          </cell>
          <cell r="X143" t="str">
            <v>F</v>
          </cell>
          <cell r="Y143" t="str">
            <v>J</v>
          </cell>
          <cell r="Z143" t="str">
            <v>18</v>
          </cell>
          <cell r="AA143">
            <v>34755</v>
          </cell>
          <cell r="AD143" t="str">
            <v>TL</v>
          </cell>
          <cell r="AE143" t="str">
            <v>C</v>
          </cell>
          <cell r="AF143" t="str">
            <v>P</v>
          </cell>
          <cell r="AG143" t="str">
            <v>E</v>
          </cell>
          <cell r="AH143" t="str">
            <v>B</v>
          </cell>
          <cell r="AI143" t="str">
            <v/>
          </cell>
          <cell r="AJ143">
            <v>12.6</v>
          </cell>
          <cell r="AK143">
            <v>3</v>
          </cell>
          <cell r="AL143" t="str">
            <v>PRCPEB</v>
          </cell>
          <cell r="AM143" t="str">
            <v>PP1</v>
          </cell>
          <cell r="AN143" t="str">
            <v>+</v>
          </cell>
          <cell r="AO143" t="str">
            <v>P</v>
          </cell>
          <cell r="AP143" t="str">
            <v/>
          </cell>
          <cell r="AQ143" t="str">
            <v>EUR4</v>
          </cell>
          <cell r="AR143" t="str">
            <v>20</v>
          </cell>
          <cell r="AS143" t="str">
            <v>PNE1</v>
          </cell>
          <cell r="AT143" t="str">
            <v>PNE1</v>
          </cell>
          <cell r="AU143">
            <v>44652</v>
          </cell>
        </row>
        <row r="144">
          <cell r="A144">
            <v>705392</v>
          </cell>
          <cell r="B144" t="str">
            <v>495/45R22.5 XONE INCITY D TL 169K VG MI</v>
          </cell>
          <cell r="C144" t="str">
            <v>101</v>
          </cell>
          <cell r="D144" t="str">
            <v>EUR STD</v>
          </cell>
          <cell r="E144" t="str">
            <v>O</v>
          </cell>
          <cell r="F144" t="str">
            <v>101</v>
          </cell>
          <cell r="G144" t="str">
            <v>PL</v>
          </cell>
          <cell r="H144" t="str">
            <v>C</v>
          </cell>
          <cell r="I144" t="str">
            <v>P</v>
          </cell>
          <cell r="J144" t="str">
            <v>002</v>
          </cell>
          <cell r="K144" t="str">
            <v>MICHELIN</v>
          </cell>
          <cell r="L144" t="str">
            <v>1EN</v>
          </cell>
          <cell r="M144" t="str">
            <v>XONE INCITY D</v>
          </cell>
          <cell r="N144" t="str">
            <v>495/45R22.5</v>
          </cell>
          <cell r="O144">
            <v>495</v>
          </cell>
          <cell r="P144" t="str">
            <v>45</v>
          </cell>
          <cell r="Q144">
            <v>22.5</v>
          </cell>
          <cell r="R144" t="str">
            <v>R</v>
          </cell>
          <cell r="S144">
            <v>169</v>
          </cell>
          <cell r="T144">
            <v>0</v>
          </cell>
          <cell r="U144" t="str">
            <v>K</v>
          </cell>
          <cell r="V144">
            <v>0</v>
          </cell>
          <cell r="W144">
            <v>0</v>
          </cell>
          <cell r="X144" t="str">
            <v/>
          </cell>
          <cell r="Y144" t="str">
            <v>M</v>
          </cell>
          <cell r="Z144" t="str">
            <v/>
          </cell>
          <cell r="AA144">
            <v>101869</v>
          </cell>
          <cell r="AD144" t="str">
            <v>TL</v>
          </cell>
          <cell r="AE144" t="str">
            <v>C</v>
          </cell>
          <cell r="AF144" t="str">
            <v>S</v>
          </cell>
          <cell r="AG144" t="str">
            <v>U</v>
          </cell>
          <cell r="AH144" t="str">
            <v>D</v>
          </cell>
          <cell r="AI144" t="str">
            <v/>
          </cell>
          <cell r="AJ144">
            <v>17.5</v>
          </cell>
          <cell r="AK144">
            <v>3</v>
          </cell>
          <cell r="AL144" t="str">
            <v>PRCSUD</v>
          </cell>
          <cell r="AM144" t="str">
            <v>PUB</v>
          </cell>
          <cell r="AN144" t="str">
            <v>+</v>
          </cell>
          <cell r="AO144" t="str">
            <v>P</v>
          </cell>
          <cell r="AP144" t="str">
            <v>PLEU</v>
          </cell>
          <cell r="AQ144" t="str">
            <v>EUR1</v>
          </cell>
          <cell r="AR144" t="str">
            <v>20</v>
          </cell>
          <cell r="AS144" t="str">
            <v>PNE1</v>
          </cell>
          <cell r="AT144" t="str">
            <v>PNE1</v>
          </cell>
          <cell r="AU144">
            <v>42795</v>
          </cell>
        </row>
        <row r="145">
          <cell r="A145">
            <v>712725</v>
          </cell>
          <cell r="B145" t="str">
            <v>295/80 R 22.5 XDA 2+ ENERGY TL 152/148M MI</v>
          </cell>
          <cell r="C145" t="str">
            <v>101</v>
          </cell>
          <cell r="D145" t="str">
            <v>EUR STD</v>
          </cell>
          <cell r="E145" t="str">
            <v>O</v>
          </cell>
          <cell r="F145" t="str">
            <v>101</v>
          </cell>
          <cell r="G145" t="str">
            <v>PL</v>
          </cell>
          <cell r="H145" t="str">
            <v>C</v>
          </cell>
          <cell r="I145" t="str">
            <v>P</v>
          </cell>
          <cell r="J145" t="str">
            <v>002</v>
          </cell>
          <cell r="K145" t="str">
            <v>MICHELIN</v>
          </cell>
          <cell r="L145" t="str">
            <v>GEC</v>
          </cell>
          <cell r="M145" t="str">
            <v>XDA 2+ ENERGY</v>
          </cell>
          <cell r="N145" t="str">
            <v>295/80R22.5</v>
          </cell>
          <cell r="O145">
            <v>295</v>
          </cell>
          <cell r="P145" t="str">
            <v>80</v>
          </cell>
          <cell r="Q145">
            <v>22.5</v>
          </cell>
          <cell r="R145" t="str">
            <v>R</v>
          </cell>
          <cell r="S145">
            <v>152</v>
          </cell>
          <cell r="T145">
            <v>148</v>
          </cell>
          <cell r="U145" t="str">
            <v>M</v>
          </cell>
          <cell r="V145">
            <v>0</v>
          </cell>
          <cell r="W145">
            <v>0</v>
          </cell>
          <cell r="X145" t="str">
            <v/>
          </cell>
          <cell r="Y145" t="str">
            <v>H</v>
          </cell>
          <cell r="Z145" t="str">
            <v/>
          </cell>
          <cell r="AA145">
            <v>63058</v>
          </cell>
          <cell r="AD145" t="str">
            <v>TL</v>
          </cell>
          <cell r="AE145" t="str">
            <v>C</v>
          </cell>
          <cell r="AF145" t="str">
            <v>G</v>
          </cell>
          <cell r="AG145" t="str">
            <v>A</v>
          </cell>
          <cell r="AH145" t="str">
            <v>D</v>
          </cell>
          <cell r="AI145" t="str">
            <v/>
          </cell>
          <cell r="AJ145">
            <v>16.8</v>
          </cell>
          <cell r="AK145">
            <v>4</v>
          </cell>
          <cell r="AL145" t="str">
            <v>PRCGAD</v>
          </cell>
          <cell r="AM145" t="str">
            <v>PG1</v>
          </cell>
          <cell r="AN145" t="str">
            <v>+</v>
          </cell>
          <cell r="AO145" t="str">
            <v>P</v>
          </cell>
          <cell r="AP145" t="str">
            <v>PLEU</v>
          </cell>
          <cell r="AQ145" t="str">
            <v>EUR1</v>
          </cell>
          <cell r="AR145" t="str">
            <v>20</v>
          </cell>
          <cell r="AS145" t="str">
            <v>PNE1</v>
          </cell>
          <cell r="AT145" t="str">
            <v>PNE1</v>
          </cell>
          <cell r="AU145">
            <v>39345</v>
          </cell>
          <cell r="AV145">
            <v>45658</v>
          </cell>
        </row>
        <row r="146">
          <cell r="A146">
            <v>716751</v>
          </cell>
          <cell r="B146" t="str">
            <v>315/60R22.5 X MULTI D TL 152/148L VG MI</v>
          </cell>
          <cell r="C146" t="str">
            <v>101</v>
          </cell>
          <cell r="D146" t="str">
            <v>EUR STD</v>
          </cell>
          <cell r="E146" t="str">
            <v>O</v>
          </cell>
          <cell r="F146" t="str">
            <v>101</v>
          </cell>
          <cell r="G146" t="str">
            <v>PL</v>
          </cell>
          <cell r="H146" t="str">
            <v>C</v>
          </cell>
          <cell r="I146" t="str">
            <v>P</v>
          </cell>
          <cell r="J146" t="str">
            <v>002</v>
          </cell>
          <cell r="K146" t="str">
            <v>MICHELIN</v>
          </cell>
          <cell r="L146" t="str">
            <v>0A6</v>
          </cell>
          <cell r="M146" t="str">
            <v>X MULTI D</v>
          </cell>
          <cell r="N146" t="str">
            <v>315/60R22.5</v>
          </cell>
          <cell r="O146">
            <v>315</v>
          </cell>
          <cell r="P146" t="str">
            <v>60</v>
          </cell>
          <cell r="Q146">
            <v>22.5</v>
          </cell>
          <cell r="R146" t="str">
            <v>R</v>
          </cell>
          <cell r="S146">
            <v>152</v>
          </cell>
          <cell r="T146">
            <v>148</v>
          </cell>
          <cell r="U146" t="str">
            <v>L</v>
          </cell>
          <cell r="V146">
            <v>0</v>
          </cell>
          <cell r="W146">
            <v>0</v>
          </cell>
          <cell r="X146" t="str">
            <v/>
          </cell>
          <cell r="Y146" t="str">
            <v/>
          </cell>
          <cell r="Z146" t="str">
            <v/>
          </cell>
          <cell r="AA146">
            <v>57564</v>
          </cell>
          <cell r="AD146" t="str">
            <v>TL</v>
          </cell>
          <cell r="AE146" t="str">
            <v>C</v>
          </cell>
          <cell r="AF146" t="str">
            <v>G</v>
          </cell>
          <cell r="AG146" t="str">
            <v>E</v>
          </cell>
          <cell r="AH146" t="str">
            <v>D</v>
          </cell>
          <cell r="AI146" t="str">
            <v/>
          </cell>
          <cell r="AJ146">
            <v>16.7</v>
          </cell>
          <cell r="AK146">
            <v>3</v>
          </cell>
          <cell r="AL146" t="str">
            <v>PRCGED</v>
          </cell>
          <cell r="AM146" t="str">
            <v>PP1</v>
          </cell>
          <cell r="AN146" t="str">
            <v>+</v>
          </cell>
          <cell r="AO146" t="str">
            <v>P</v>
          </cell>
          <cell r="AP146" t="str">
            <v>PLEU</v>
          </cell>
          <cell r="AQ146" t="str">
            <v>EUR1</v>
          </cell>
          <cell r="AR146" t="str">
            <v>20</v>
          </cell>
          <cell r="AS146" t="str">
            <v>PNE1</v>
          </cell>
          <cell r="AT146" t="str">
            <v>PNE1</v>
          </cell>
          <cell r="AU146">
            <v>42979</v>
          </cell>
        </row>
        <row r="147">
          <cell r="A147">
            <v>719814</v>
          </cell>
          <cell r="B147" t="str">
            <v>315/70R22.5 X MULTI Z TL 156/150L VG MI</v>
          </cell>
          <cell r="C147" t="str">
            <v>101</v>
          </cell>
          <cell r="D147" t="str">
            <v>EUR STD</v>
          </cell>
          <cell r="E147" t="str">
            <v>O</v>
          </cell>
          <cell r="F147" t="str">
            <v>101</v>
          </cell>
          <cell r="G147" t="str">
            <v>PL</v>
          </cell>
          <cell r="H147" t="str">
            <v>C</v>
          </cell>
          <cell r="I147" t="str">
            <v>P</v>
          </cell>
          <cell r="J147" t="str">
            <v>002</v>
          </cell>
          <cell r="K147" t="str">
            <v>MICHELIN</v>
          </cell>
          <cell r="L147" t="str">
            <v>0LT</v>
          </cell>
          <cell r="M147" t="str">
            <v>X MULTI Z</v>
          </cell>
          <cell r="N147" t="str">
            <v>315/70R22.5</v>
          </cell>
          <cell r="O147">
            <v>315</v>
          </cell>
          <cell r="P147" t="str">
            <v>70</v>
          </cell>
          <cell r="Q147">
            <v>22.5</v>
          </cell>
          <cell r="R147" t="str">
            <v>R</v>
          </cell>
          <cell r="S147">
            <v>156</v>
          </cell>
          <cell r="T147">
            <v>150</v>
          </cell>
          <cell r="U147" t="str">
            <v>L</v>
          </cell>
          <cell r="V147">
            <v>0</v>
          </cell>
          <cell r="W147">
            <v>0</v>
          </cell>
          <cell r="X147" t="str">
            <v>_x0000__x0000_</v>
          </cell>
          <cell r="Y147" t="str">
            <v>L</v>
          </cell>
          <cell r="Z147" t="str">
            <v/>
          </cell>
          <cell r="AA147">
            <v>59746</v>
          </cell>
          <cell r="AD147" t="str">
            <v>TL</v>
          </cell>
          <cell r="AE147" t="str">
            <v>C</v>
          </cell>
          <cell r="AF147" t="str">
            <v>G</v>
          </cell>
          <cell r="AG147" t="str">
            <v>E</v>
          </cell>
          <cell r="AH147" t="str">
            <v>Z</v>
          </cell>
          <cell r="AI147" t="str">
            <v/>
          </cell>
          <cell r="AJ147">
            <v>14</v>
          </cell>
          <cell r="AK147">
            <v>3</v>
          </cell>
          <cell r="AL147" t="str">
            <v>PRCGEZ</v>
          </cell>
          <cell r="AM147" t="str">
            <v>PP1</v>
          </cell>
          <cell r="AN147" t="str">
            <v>+</v>
          </cell>
          <cell r="AO147" t="str">
            <v>P</v>
          </cell>
          <cell r="AP147" t="str">
            <v>PLEU</v>
          </cell>
          <cell r="AQ147" t="str">
            <v>EUR1</v>
          </cell>
          <cell r="AR147" t="str">
            <v>20</v>
          </cell>
          <cell r="AS147" t="str">
            <v>PNE1</v>
          </cell>
          <cell r="AT147" t="str">
            <v>PNE1</v>
          </cell>
          <cell r="AU147">
            <v>42826</v>
          </cell>
        </row>
        <row r="148">
          <cell r="A148">
            <v>725181</v>
          </cell>
          <cell r="B148" t="str">
            <v>315/70R22.5 X MULTI GRIP D TL 154/150L VG MI</v>
          </cell>
          <cell r="C148" t="str">
            <v>101</v>
          </cell>
          <cell r="D148" t="str">
            <v>EUR STD</v>
          </cell>
          <cell r="E148" t="str">
            <v>O</v>
          </cell>
          <cell r="F148" t="str">
            <v>101</v>
          </cell>
          <cell r="G148" t="str">
            <v>PL</v>
          </cell>
          <cell r="H148" t="str">
            <v>C</v>
          </cell>
          <cell r="I148" t="str">
            <v>P</v>
          </cell>
          <cell r="J148" t="str">
            <v>002</v>
          </cell>
          <cell r="K148" t="str">
            <v>MICHELIN</v>
          </cell>
          <cell r="L148" t="str">
            <v>A33</v>
          </cell>
          <cell r="M148" t="str">
            <v>X MULTI GRIP D</v>
          </cell>
          <cell r="N148" t="str">
            <v>315/70R22.5</v>
          </cell>
          <cell r="O148">
            <v>315</v>
          </cell>
          <cell r="P148" t="str">
            <v>70</v>
          </cell>
          <cell r="Q148">
            <v>22.5</v>
          </cell>
          <cell r="R148" t="str">
            <v>R</v>
          </cell>
          <cell r="S148">
            <v>154</v>
          </cell>
          <cell r="T148">
            <v>150</v>
          </cell>
          <cell r="U148" t="str">
            <v>L</v>
          </cell>
          <cell r="V148">
            <v>152</v>
          </cell>
          <cell r="W148">
            <v>148</v>
          </cell>
          <cell r="X148" t="str">
            <v>M</v>
          </cell>
          <cell r="Y148" t="str">
            <v/>
          </cell>
          <cell r="Z148" t="str">
            <v/>
          </cell>
          <cell r="AA148">
            <v>62460</v>
          </cell>
          <cell r="AD148" t="str">
            <v>TL</v>
          </cell>
          <cell r="AE148" t="str">
            <v>C</v>
          </cell>
          <cell r="AF148" t="str">
            <v>G</v>
          </cell>
          <cell r="AG148" t="str">
            <v>W</v>
          </cell>
          <cell r="AH148" t="str">
            <v>D</v>
          </cell>
          <cell r="AI148" t="str">
            <v/>
          </cell>
          <cell r="AJ148">
            <v>17.3</v>
          </cell>
          <cell r="AK148">
            <v>3</v>
          </cell>
          <cell r="AL148" t="str">
            <v>PRCGWD</v>
          </cell>
          <cell r="AM148" t="str">
            <v>PP1</v>
          </cell>
          <cell r="AN148" t="str">
            <v>+</v>
          </cell>
          <cell r="AO148" t="str">
            <v>P</v>
          </cell>
          <cell r="AP148" t="str">
            <v>PLEU</v>
          </cell>
          <cell r="AQ148" t="str">
            <v>EUR4</v>
          </cell>
          <cell r="AR148" t="str">
            <v>20</v>
          </cell>
          <cell r="AS148" t="str">
            <v>PNE1</v>
          </cell>
          <cell r="AT148" t="str">
            <v>PNE1</v>
          </cell>
          <cell r="AU148">
            <v>44378</v>
          </cell>
        </row>
        <row r="149">
          <cell r="A149">
            <v>727819</v>
          </cell>
          <cell r="B149" t="str">
            <v>315/60R22.5 ROUTE CONTROL D TL 152/148L VG GO</v>
          </cell>
          <cell r="C149" t="str">
            <v>101</v>
          </cell>
          <cell r="D149" t="str">
            <v>EUR STD</v>
          </cell>
          <cell r="E149" t="str">
            <v>O</v>
          </cell>
          <cell r="F149" t="str">
            <v>101</v>
          </cell>
          <cell r="G149" t="str">
            <v>PL</v>
          </cell>
          <cell r="H149" t="str">
            <v>C</v>
          </cell>
          <cell r="I149" t="str">
            <v>P</v>
          </cell>
          <cell r="J149" t="str">
            <v>007</v>
          </cell>
          <cell r="K149" t="str">
            <v>BFGOODRICH</v>
          </cell>
          <cell r="L149" t="str">
            <v>1KJ</v>
          </cell>
          <cell r="M149" t="str">
            <v>ROUTE CONTROL D</v>
          </cell>
          <cell r="N149" t="str">
            <v>315/60R22.5</v>
          </cell>
          <cell r="O149">
            <v>315</v>
          </cell>
          <cell r="P149" t="str">
            <v>60</v>
          </cell>
          <cell r="Q149">
            <v>22.5</v>
          </cell>
          <cell r="R149" t="str">
            <v>R</v>
          </cell>
          <cell r="S149">
            <v>152</v>
          </cell>
          <cell r="T149">
            <v>148</v>
          </cell>
          <cell r="U149" t="str">
            <v>L</v>
          </cell>
          <cell r="V149">
            <v>0</v>
          </cell>
          <cell r="W149">
            <v>0</v>
          </cell>
          <cell r="X149" t="str">
            <v/>
          </cell>
          <cell r="Y149" t="str">
            <v/>
          </cell>
          <cell r="Z149" t="str">
            <v/>
          </cell>
          <cell r="AA149">
            <v>57567</v>
          </cell>
          <cell r="AB149">
            <v>320.89999999999998</v>
          </cell>
          <cell r="AC149">
            <v>957</v>
          </cell>
          <cell r="AD149" t="str">
            <v>TL</v>
          </cell>
          <cell r="AE149" t="str">
            <v>C</v>
          </cell>
          <cell r="AF149" t="str">
            <v>G</v>
          </cell>
          <cell r="AG149" t="str">
            <v>E</v>
          </cell>
          <cell r="AH149" t="str">
            <v>D</v>
          </cell>
          <cell r="AI149" t="str">
            <v/>
          </cell>
          <cell r="AJ149">
            <v>18</v>
          </cell>
          <cell r="AK149">
            <v>3</v>
          </cell>
          <cell r="AL149" t="str">
            <v>PRCGED</v>
          </cell>
          <cell r="AM149" t="str">
            <v>PP1</v>
          </cell>
          <cell r="AN149" t="str">
            <v>+</v>
          </cell>
          <cell r="AO149" t="str">
            <v>P</v>
          </cell>
          <cell r="AP149" t="str">
            <v>PLEU</v>
          </cell>
          <cell r="AQ149" t="str">
            <v>EUR1</v>
          </cell>
          <cell r="AR149" t="str">
            <v>20</v>
          </cell>
          <cell r="AS149" t="str">
            <v>PNE1</v>
          </cell>
          <cell r="AT149" t="str">
            <v>PNE1</v>
          </cell>
          <cell r="AU149">
            <v>43070</v>
          </cell>
        </row>
        <row r="150">
          <cell r="A150">
            <v>728353</v>
          </cell>
          <cell r="B150" t="str">
            <v>435/50R19.5 ROUTE CONTROL T TL 160K VM GO</v>
          </cell>
          <cell r="C150" t="str">
            <v>101</v>
          </cell>
          <cell r="D150" t="str">
            <v>EUR STD</v>
          </cell>
          <cell r="E150" t="str">
            <v>O</v>
          </cell>
          <cell r="F150" t="str">
            <v>101</v>
          </cell>
          <cell r="G150" t="str">
            <v>PL</v>
          </cell>
          <cell r="H150" t="str">
            <v>C</v>
          </cell>
          <cell r="I150" t="str">
            <v>P</v>
          </cell>
          <cell r="J150" t="str">
            <v>007</v>
          </cell>
          <cell r="K150" t="str">
            <v>BFGOODRICH</v>
          </cell>
          <cell r="L150" t="str">
            <v>1MZ</v>
          </cell>
          <cell r="M150" t="str">
            <v>ROUTE CONTROL T</v>
          </cell>
          <cell r="N150" t="str">
            <v>435/50R19.5</v>
          </cell>
          <cell r="O150">
            <v>435</v>
          </cell>
          <cell r="P150" t="str">
            <v>50</v>
          </cell>
          <cell r="Q150">
            <v>19.5</v>
          </cell>
          <cell r="R150" t="str">
            <v>R</v>
          </cell>
          <cell r="S150">
            <v>160</v>
          </cell>
          <cell r="T150">
            <v>0</v>
          </cell>
          <cell r="U150" t="str">
            <v>K</v>
          </cell>
          <cell r="V150">
            <v>0</v>
          </cell>
          <cell r="W150">
            <v>0</v>
          </cell>
          <cell r="X150" t="str">
            <v/>
          </cell>
          <cell r="Y150" t="str">
            <v/>
          </cell>
          <cell r="Z150" t="str">
            <v/>
          </cell>
          <cell r="AA150">
            <v>62849</v>
          </cell>
          <cell r="AD150" t="str">
            <v>TL</v>
          </cell>
          <cell r="AE150" t="str">
            <v>C</v>
          </cell>
          <cell r="AF150" t="str">
            <v>S</v>
          </cell>
          <cell r="AG150" t="str">
            <v>E</v>
          </cell>
          <cell r="AH150" t="str">
            <v>T</v>
          </cell>
          <cell r="AI150" t="str">
            <v/>
          </cell>
          <cell r="AJ150">
            <v>11.5</v>
          </cell>
          <cell r="AK150">
            <v>3</v>
          </cell>
          <cell r="AL150" t="str">
            <v>PRCSET</v>
          </cell>
          <cell r="AM150" t="str">
            <v>PP1</v>
          </cell>
          <cell r="AN150" t="str">
            <v>+</v>
          </cell>
          <cell r="AO150" t="str">
            <v>P</v>
          </cell>
          <cell r="AP150" t="str">
            <v>PLEU</v>
          </cell>
          <cell r="AQ150" t="str">
            <v>EUR4</v>
          </cell>
          <cell r="AR150" t="str">
            <v>20</v>
          </cell>
          <cell r="AS150" t="str">
            <v>PNE1</v>
          </cell>
          <cell r="AT150" t="str">
            <v>PNE1</v>
          </cell>
          <cell r="AU150">
            <v>44531</v>
          </cell>
        </row>
        <row r="151">
          <cell r="A151">
            <v>742556</v>
          </cell>
          <cell r="B151" t="str">
            <v>315/70R22.5 X MULTI HD D TL 154/150L VM MI</v>
          </cell>
          <cell r="C151" t="str">
            <v>102</v>
          </cell>
          <cell r="D151" t="str">
            <v>EUR STD</v>
          </cell>
          <cell r="E151" t="str">
            <v>O</v>
          </cell>
          <cell r="F151" t="str">
            <v>101</v>
          </cell>
          <cell r="G151" t="str">
            <v>PL</v>
          </cell>
          <cell r="H151" t="str">
            <v>C</v>
          </cell>
          <cell r="I151" t="str">
            <v>P</v>
          </cell>
          <cell r="J151" t="str">
            <v>002</v>
          </cell>
          <cell r="K151" t="str">
            <v>MICHELIN</v>
          </cell>
          <cell r="L151" t="str">
            <v>0GG</v>
          </cell>
          <cell r="M151" t="str">
            <v>X MULTI HD D</v>
          </cell>
          <cell r="N151" t="str">
            <v>315/70R22.5</v>
          </cell>
          <cell r="O151">
            <v>315</v>
          </cell>
          <cell r="P151" t="str">
            <v>70</v>
          </cell>
          <cell r="Q151">
            <v>22.5</v>
          </cell>
          <cell r="R151" t="str">
            <v>R</v>
          </cell>
          <cell r="S151">
            <v>154</v>
          </cell>
          <cell r="T151">
            <v>150</v>
          </cell>
          <cell r="U151" t="str">
            <v>L</v>
          </cell>
          <cell r="V151">
            <v>0</v>
          </cell>
          <cell r="W151">
            <v>0</v>
          </cell>
          <cell r="X151" t="str">
            <v>_x0000__x0000_</v>
          </cell>
          <cell r="Y151" t="str">
            <v/>
          </cell>
          <cell r="Z151" t="str">
            <v/>
          </cell>
          <cell r="AA151">
            <v>63401</v>
          </cell>
          <cell r="AD151" t="str">
            <v>TL</v>
          </cell>
          <cell r="AE151" t="str">
            <v>C</v>
          </cell>
          <cell r="AF151" t="str">
            <v>G</v>
          </cell>
          <cell r="AG151" t="str">
            <v>E</v>
          </cell>
          <cell r="AH151" t="str">
            <v>D</v>
          </cell>
          <cell r="AI151" t="str">
            <v/>
          </cell>
          <cell r="AJ151">
            <v>18.5</v>
          </cell>
          <cell r="AK151">
            <v>3</v>
          </cell>
          <cell r="AL151" t="str">
            <v>PRCGED</v>
          </cell>
          <cell r="AM151" t="str">
            <v>PP1</v>
          </cell>
          <cell r="AN151" t="str">
            <v>+</v>
          </cell>
          <cell r="AO151" t="str">
            <v>P</v>
          </cell>
          <cell r="AP151" t="str">
            <v>PLEU</v>
          </cell>
          <cell r="AQ151" t="str">
            <v>EUR1</v>
          </cell>
          <cell r="AR151" t="str">
            <v>20</v>
          </cell>
          <cell r="AS151" t="str">
            <v>PRE1</v>
          </cell>
          <cell r="AT151" t="str">
            <v xml:space="preserve">    </v>
          </cell>
          <cell r="AU151">
            <v>43525</v>
          </cell>
        </row>
        <row r="152">
          <cell r="A152">
            <v>743370</v>
          </cell>
          <cell r="B152" t="str">
            <v>385/65R22.5 ROUTE CONTROL T TL 160K VM GO</v>
          </cell>
          <cell r="C152" t="str">
            <v>101</v>
          </cell>
          <cell r="D152" t="str">
            <v>EUR STD</v>
          </cell>
          <cell r="E152" t="str">
            <v>O</v>
          </cell>
          <cell r="F152" t="str">
            <v>101</v>
          </cell>
          <cell r="G152" t="str">
            <v>PL</v>
          </cell>
          <cell r="H152" t="str">
            <v>C</v>
          </cell>
          <cell r="I152" t="str">
            <v>P</v>
          </cell>
          <cell r="J152" t="str">
            <v>007</v>
          </cell>
          <cell r="K152" t="str">
            <v>BFGOODRICH</v>
          </cell>
          <cell r="L152" t="str">
            <v>1MZ</v>
          </cell>
          <cell r="M152" t="str">
            <v>ROUTE CONTROL T</v>
          </cell>
          <cell r="N152" t="str">
            <v>385/65R22.5</v>
          </cell>
          <cell r="O152">
            <v>385</v>
          </cell>
          <cell r="P152" t="str">
            <v>65</v>
          </cell>
          <cell r="Q152">
            <v>22.5</v>
          </cell>
          <cell r="R152" t="str">
            <v>R</v>
          </cell>
          <cell r="S152">
            <v>160</v>
          </cell>
          <cell r="T152">
            <v>0</v>
          </cell>
          <cell r="U152" t="str">
            <v>K</v>
          </cell>
          <cell r="V152">
            <v>0</v>
          </cell>
          <cell r="W152">
            <v>0</v>
          </cell>
          <cell r="X152" t="str">
            <v>_x0000__x0000_</v>
          </cell>
          <cell r="Y152" t="str">
            <v/>
          </cell>
          <cell r="Z152" t="str">
            <v/>
          </cell>
          <cell r="AA152">
            <v>69669</v>
          </cell>
          <cell r="AB152">
            <v>376.5</v>
          </cell>
          <cell r="AC152">
            <v>1077</v>
          </cell>
          <cell r="AD152" t="str">
            <v>TL</v>
          </cell>
          <cell r="AE152" t="str">
            <v>C</v>
          </cell>
          <cell r="AF152" t="str">
            <v>S</v>
          </cell>
          <cell r="AG152" t="str">
            <v>E</v>
          </cell>
          <cell r="AH152" t="str">
            <v>T</v>
          </cell>
          <cell r="AI152" t="str">
            <v/>
          </cell>
          <cell r="AJ152">
            <v>15.9</v>
          </cell>
          <cell r="AK152">
            <v>3</v>
          </cell>
          <cell r="AL152" t="str">
            <v>PRCSET</v>
          </cell>
          <cell r="AM152" t="str">
            <v>PP1</v>
          </cell>
          <cell r="AN152" t="str">
            <v>+</v>
          </cell>
          <cell r="AO152" t="str">
            <v>P</v>
          </cell>
          <cell r="AP152" t="str">
            <v>PLEU</v>
          </cell>
          <cell r="AQ152" t="str">
            <v>EUR4</v>
          </cell>
          <cell r="AR152" t="str">
            <v>20</v>
          </cell>
          <cell r="AS152" t="str">
            <v>PNE1</v>
          </cell>
          <cell r="AT152" t="str">
            <v>PNE1</v>
          </cell>
          <cell r="AU152">
            <v>43070</v>
          </cell>
        </row>
        <row r="153">
          <cell r="A153">
            <v>744200</v>
          </cell>
          <cell r="B153" t="str">
            <v>225/75R17.5 X MULTI D TL 129/127M VG MI</v>
          </cell>
          <cell r="C153" t="str">
            <v>101</v>
          </cell>
          <cell r="D153" t="str">
            <v>EUR STD1</v>
          </cell>
          <cell r="E153" t="str">
            <v>O</v>
          </cell>
          <cell r="F153" t="str">
            <v>101</v>
          </cell>
          <cell r="G153" t="str">
            <v>PL</v>
          </cell>
          <cell r="H153" t="str">
            <v>C</v>
          </cell>
          <cell r="I153" t="str">
            <v>P</v>
          </cell>
          <cell r="J153" t="str">
            <v>002</v>
          </cell>
          <cell r="K153" t="str">
            <v>MICHELIN</v>
          </cell>
          <cell r="L153" t="str">
            <v>0A6</v>
          </cell>
          <cell r="M153" t="str">
            <v>X MULTI D</v>
          </cell>
          <cell r="N153" t="str">
            <v>225/75R17.5</v>
          </cell>
          <cell r="O153">
            <v>225</v>
          </cell>
          <cell r="P153" t="str">
            <v>75</v>
          </cell>
          <cell r="Q153">
            <v>17.5</v>
          </cell>
          <cell r="R153" t="str">
            <v>R</v>
          </cell>
          <cell r="S153">
            <v>129</v>
          </cell>
          <cell r="T153">
            <v>127</v>
          </cell>
          <cell r="U153" t="str">
            <v>M</v>
          </cell>
          <cell r="V153">
            <v>0</v>
          </cell>
          <cell r="W153">
            <v>0</v>
          </cell>
          <cell r="X153" t="str">
            <v/>
          </cell>
          <cell r="Y153" t="str">
            <v/>
          </cell>
          <cell r="Z153" t="str">
            <v/>
          </cell>
          <cell r="AA153">
            <v>27187</v>
          </cell>
          <cell r="AD153" t="str">
            <v>TL</v>
          </cell>
          <cell r="AE153" t="str">
            <v>C</v>
          </cell>
          <cell r="AF153" t="str">
            <v>P</v>
          </cell>
          <cell r="AG153" t="str">
            <v>E</v>
          </cell>
          <cell r="AH153" t="str">
            <v>D</v>
          </cell>
          <cell r="AI153" t="str">
            <v/>
          </cell>
          <cell r="AJ153">
            <v>12.5</v>
          </cell>
          <cell r="AK153">
            <v>2</v>
          </cell>
          <cell r="AL153" t="str">
            <v>PRCPED</v>
          </cell>
          <cell r="AM153" t="str">
            <v>PU1</v>
          </cell>
          <cell r="AN153" t="str">
            <v>+</v>
          </cell>
          <cell r="AO153" t="str">
            <v>P</v>
          </cell>
          <cell r="AP153" t="str">
            <v>PLEU</v>
          </cell>
          <cell r="AQ153" t="str">
            <v>EUR1</v>
          </cell>
          <cell r="AR153" t="str">
            <v>20</v>
          </cell>
          <cell r="AS153" t="str">
            <v>PNE1</v>
          </cell>
          <cell r="AT153" t="str">
            <v>PNE1</v>
          </cell>
          <cell r="AU153">
            <v>41548</v>
          </cell>
        </row>
        <row r="154">
          <cell r="A154">
            <v>744454</v>
          </cell>
          <cell r="B154" t="str">
            <v>9.5R17.5 X MULTI Z+ TL 129/127M VM MI</v>
          </cell>
          <cell r="C154" t="str">
            <v>107</v>
          </cell>
          <cell r="D154" t="str">
            <v>EUR STD</v>
          </cell>
          <cell r="E154" t="str">
            <v>O</v>
          </cell>
          <cell r="F154" t="str">
            <v>107</v>
          </cell>
          <cell r="G154" t="str">
            <v>PL</v>
          </cell>
          <cell r="H154" t="str">
            <v>C</v>
          </cell>
          <cell r="I154" t="str">
            <v>P</v>
          </cell>
          <cell r="J154" t="str">
            <v>002</v>
          </cell>
          <cell r="K154" t="str">
            <v>MICHELIN</v>
          </cell>
          <cell r="L154" t="str">
            <v>1J0</v>
          </cell>
          <cell r="M154" t="str">
            <v>X MULTI Z+</v>
          </cell>
          <cell r="N154" t="str">
            <v>9.5R17.5</v>
          </cell>
          <cell r="O154">
            <v>9.5</v>
          </cell>
          <cell r="P154" t="str">
            <v>90</v>
          </cell>
          <cell r="Q154">
            <v>17.5</v>
          </cell>
          <cell r="R154" t="str">
            <v>R</v>
          </cell>
          <cell r="S154">
            <v>129</v>
          </cell>
          <cell r="T154">
            <v>127</v>
          </cell>
          <cell r="U154" t="str">
            <v>M</v>
          </cell>
          <cell r="V154">
            <v>143</v>
          </cell>
          <cell r="W154">
            <v>141</v>
          </cell>
          <cell r="X154" t="str">
            <v>J</v>
          </cell>
          <cell r="Y154" t="str">
            <v>G</v>
          </cell>
          <cell r="Z154" t="str">
            <v>14</v>
          </cell>
          <cell r="AA154">
            <v>32409</v>
          </cell>
          <cell r="AD154" t="str">
            <v>TL</v>
          </cell>
          <cell r="AE154" t="str">
            <v>C</v>
          </cell>
          <cell r="AF154" t="str">
            <v>M</v>
          </cell>
          <cell r="AG154" t="str">
            <v>E</v>
          </cell>
          <cell r="AH154" t="str">
            <v>Z</v>
          </cell>
          <cell r="AI154" t="str">
            <v/>
          </cell>
          <cell r="AJ154">
            <v>11.7</v>
          </cell>
          <cell r="AK154">
            <v>3</v>
          </cell>
          <cell r="AL154" t="str">
            <v>PRCMEZ</v>
          </cell>
          <cell r="AM154" t="str">
            <v>PU1</v>
          </cell>
          <cell r="AN154" t="str">
            <v>+</v>
          </cell>
          <cell r="AO154" t="str">
            <v>P</v>
          </cell>
          <cell r="AP154" t="str">
            <v/>
          </cell>
          <cell r="AQ154" t="str">
            <v>EUR4</v>
          </cell>
          <cell r="AR154" t="str">
            <v>20</v>
          </cell>
          <cell r="AS154" t="str">
            <v>PAI1</v>
          </cell>
          <cell r="AT154" t="str">
            <v>PAM1</v>
          </cell>
          <cell r="AU154">
            <v>45474</v>
          </cell>
        </row>
        <row r="155">
          <cell r="A155">
            <v>760293</v>
          </cell>
          <cell r="B155" t="str">
            <v>305/70R19.5 XZE2+ TL 147/145M VG MI</v>
          </cell>
          <cell r="C155" t="str">
            <v>101</v>
          </cell>
          <cell r="D155" t="str">
            <v>EUR STD</v>
          </cell>
          <cell r="E155" t="str">
            <v>O</v>
          </cell>
          <cell r="F155" t="str">
            <v>101</v>
          </cell>
          <cell r="G155" t="str">
            <v>PL</v>
          </cell>
          <cell r="H155" t="str">
            <v>C</v>
          </cell>
          <cell r="I155" t="str">
            <v>P</v>
          </cell>
          <cell r="J155" t="str">
            <v>002</v>
          </cell>
          <cell r="K155" t="str">
            <v>MICHELIN</v>
          </cell>
          <cell r="L155" t="str">
            <v>AET</v>
          </cell>
          <cell r="M155" t="str">
            <v>XZE2+</v>
          </cell>
          <cell r="N155" t="str">
            <v>305/70R19.5</v>
          </cell>
          <cell r="O155">
            <v>305</v>
          </cell>
          <cell r="P155" t="str">
            <v>70</v>
          </cell>
          <cell r="Q155">
            <v>19.5</v>
          </cell>
          <cell r="R155" t="str">
            <v>R</v>
          </cell>
          <cell r="S155">
            <v>147</v>
          </cell>
          <cell r="T155">
            <v>145</v>
          </cell>
          <cell r="U155" t="str">
            <v>M</v>
          </cell>
          <cell r="V155">
            <v>148</v>
          </cell>
          <cell r="W155">
            <v>146</v>
          </cell>
          <cell r="X155" t="str">
            <v>L</v>
          </cell>
          <cell r="Y155" t="str">
            <v>H</v>
          </cell>
          <cell r="Z155" t="str">
            <v/>
          </cell>
          <cell r="AA155">
            <v>47243</v>
          </cell>
          <cell r="AD155" t="str">
            <v>TL</v>
          </cell>
          <cell r="AE155" t="str">
            <v>C</v>
          </cell>
          <cell r="AF155" t="str">
            <v>M</v>
          </cell>
          <cell r="AG155" t="str">
            <v>E</v>
          </cell>
          <cell r="AH155" t="str">
            <v>Z</v>
          </cell>
          <cell r="AI155" t="str">
            <v/>
          </cell>
          <cell r="AJ155">
            <v>14.9</v>
          </cell>
          <cell r="AK155">
            <v>3</v>
          </cell>
          <cell r="AL155" t="str">
            <v>PRCMEZ</v>
          </cell>
          <cell r="AM155" t="str">
            <v>PT1</v>
          </cell>
          <cell r="AN155" t="str">
            <v>+</v>
          </cell>
          <cell r="AO155" t="str">
            <v>P</v>
          </cell>
          <cell r="AP155" t="str">
            <v>PLEU</v>
          </cell>
          <cell r="AQ155" t="str">
            <v>EUR4</v>
          </cell>
          <cell r="AR155" t="str">
            <v>20</v>
          </cell>
          <cell r="AS155" t="str">
            <v>PNE1</v>
          </cell>
          <cell r="AT155" t="str">
            <v>PNE1</v>
          </cell>
          <cell r="AU155">
            <v>43831</v>
          </cell>
          <cell r="AV155">
            <v>45689</v>
          </cell>
        </row>
        <row r="156">
          <cell r="A156">
            <v>762146</v>
          </cell>
          <cell r="B156" t="str">
            <v>315/80R22.5 X WORKS Z TL 156/150K VM MI</v>
          </cell>
          <cell r="C156" t="str">
            <v>101</v>
          </cell>
          <cell r="D156" t="str">
            <v>EUR STD</v>
          </cell>
          <cell r="E156" t="str">
            <v>O</v>
          </cell>
          <cell r="F156" t="str">
            <v>101</v>
          </cell>
          <cell r="G156" t="str">
            <v>PL</v>
          </cell>
          <cell r="H156" t="str">
            <v>C</v>
          </cell>
          <cell r="I156" t="str">
            <v>P</v>
          </cell>
          <cell r="J156" t="str">
            <v>002</v>
          </cell>
          <cell r="K156" t="str">
            <v>MICHELIN</v>
          </cell>
          <cell r="L156" t="str">
            <v>0TB</v>
          </cell>
          <cell r="M156" t="str">
            <v>X WORKS Z</v>
          </cell>
          <cell r="N156" t="str">
            <v>315/80R22.5</v>
          </cell>
          <cell r="O156">
            <v>315</v>
          </cell>
          <cell r="P156" t="str">
            <v>80</v>
          </cell>
          <cell r="Q156">
            <v>22.5</v>
          </cell>
          <cell r="R156" t="str">
            <v>R</v>
          </cell>
          <cell r="S156">
            <v>156</v>
          </cell>
          <cell r="T156">
            <v>150</v>
          </cell>
          <cell r="U156" t="str">
            <v>K</v>
          </cell>
          <cell r="V156">
            <v>0</v>
          </cell>
          <cell r="W156">
            <v>0</v>
          </cell>
          <cell r="X156" t="str">
            <v>_x0000__x0000_</v>
          </cell>
          <cell r="Y156" t="str">
            <v/>
          </cell>
          <cell r="Z156" t="str">
            <v/>
          </cell>
          <cell r="AA156">
            <v>68991</v>
          </cell>
          <cell r="AD156" t="str">
            <v>TL</v>
          </cell>
          <cell r="AE156" t="str">
            <v>C</v>
          </cell>
          <cell r="AF156" t="str">
            <v>G</v>
          </cell>
          <cell r="AG156" t="str">
            <v>Y</v>
          </cell>
          <cell r="AH156" t="str">
            <v>Z</v>
          </cell>
          <cell r="AI156" t="str">
            <v/>
          </cell>
          <cell r="AJ156">
            <v>16</v>
          </cell>
          <cell r="AK156">
            <v>3</v>
          </cell>
          <cell r="AL156" t="str">
            <v>PRCGYZ</v>
          </cell>
          <cell r="AM156" t="str">
            <v>PM3</v>
          </cell>
          <cell r="AN156" t="str">
            <v>+</v>
          </cell>
          <cell r="AO156" t="str">
            <v>P</v>
          </cell>
          <cell r="AP156" t="str">
            <v>PLEU</v>
          </cell>
          <cell r="AQ156" t="str">
            <v>EUR4</v>
          </cell>
          <cell r="AR156" t="str">
            <v>20</v>
          </cell>
          <cell r="AS156" t="str">
            <v>PNE1</v>
          </cell>
          <cell r="AT156" t="str">
            <v>PNE1</v>
          </cell>
          <cell r="AU156">
            <v>43862</v>
          </cell>
          <cell r="AV156">
            <v>45901</v>
          </cell>
        </row>
        <row r="157">
          <cell r="A157">
            <v>766221</v>
          </cell>
          <cell r="B157" t="str">
            <v>205/75R17.5 X MULTI D TL 124/122M VG MI</v>
          </cell>
          <cell r="C157" t="str">
            <v>101</v>
          </cell>
          <cell r="D157" t="str">
            <v>EUR STD</v>
          </cell>
          <cell r="E157" t="str">
            <v>O</v>
          </cell>
          <cell r="F157" t="str">
            <v>101</v>
          </cell>
          <cell r="G157" t="str">
            <v>PL</v>
          </cell>
          <cell r="H157" t="str">
            <v>C</v>
          </cell>
          <cell r="I157" t="str">
            <v>P</v>
          </cell>
          <cell r="J157" t="str">
            <v>002</v>
          </cell>
          <cell r="K157" t="str">
            <v>MICHELIN</v>
          </cell>
          <cell r="L157" t="str">
            <v>0A6</v>
          </cell>
          <cell r="M157" t="str">
            <v>X MULTI D</v>
          </cell>
          <cell r="N157" t="str">
            <v>205/75R17.5</v>
          </cell>
          <cell r="O157">
            <v>205</v>
          </cell>
          <cell r="P157" t="str">
            <v>75</v>
          </cell>
          <cell r="Q157">
            <v>17.5</v>
          </cell>
          <cell r="R157" t="str">
            <v>R</v>
          </cell>
          <cell r="S157">
            <v>124</v>
          </cell>
          <cell r="T157">
            <v>122</v>
          </cell>
          <cell r="U157" t="str">
            <v>M</v>
          </cell>
          <cell r="V157">
            <v>0</v>
          </cell>
          <cell r="W157">
            <v>0</v>
          </cell>
          <cell r="X157" t="str">
            <v/>
          </cell>
          <cell r="Y157" t="str">
            <v/>
          </cell>
          <cell r="Z157" t="str">
            <v/>
          </cell>
          <cell r="AA157">
            <v>21235</v>
          </cell>
          <cell r="AD157" t="str">
            <v>TL</v>
          </cell>
          <cell r="AE157" t="str">
            <v>C</v>
          </cell>
          <cell r="AF157" t="str">
            <v>P</v>
          </cell>
          <cell r="AG157" t="str">
            <v>E</v>
          </cell>
          <cell r="AH157" t="str">
            <v>D</v>
          </cell>
          <cell r="AI157" t="str">
            <v/>
          </cell>
          <cell r="AJ157">
            <v>12.5</v>
          </cell>
          <cell r="AK157">
            <v>2</v>
          </cell>
          <cell r="AL157" t="str">
            <v>PRCPED</v>
          </cell>
          <cell r="AM157" t="str">
            <v>PU1</v>
          </cell>
          <cell r="AN157" t="str">
            <v>+</v>
          </cell>
          <cell r="AO157" t="str">
            <v>P</v>
          </cell>
          <cell r="AP157" t="str">
            <v>PLEU</v>
          </cell>
          <cell r="AQ157" t="str">
            <v>EUR1</v>
          </cell>
          <cell r="AR157" t="str">
            <v>20</v>
          </cell>
          <cell r="AS157" t="str">
            <v>PNE1</v>
          </cell>
          <cell r="AT157" t="str">
            <v>PNE1</v>
          </cell>
          <cell r="AU157">
            <v>42461</v>
          </cell>
        </row>
        <row r="158">
          <cell r="A158">
            <v>768950</v>
          </cell>
          <cell r="B158" t="str">
            <v>295/80R22.5 X MULTIWAY 3D XZE TL 152/148M MI</v>
          </cell>
          <cell r="C158" t="str">
            <v>101</v>
          </cell>
          <cell r="D158" t="str">
            <v>EUR STD</v>
          </cell>
          <cell r="E158" t="str">
            <v>O</v>
          </cell>
          <cell r="F158" t="str">
            <v>101</v>
          </cell>
          <cell r="G158" t="str">
            <v>PL</v>
          </cell>
          <cell r="H158" t="str">
            <v>C</v>
          </cell>
          <cell r="I158" t="str">
            <v>P</v>
          </cell>
          <cell r="J158" t="str">
            <v>002</v>
          </cell>
          <cell r="K158" t="str">
            <v>MICHELIN</v>
          </cell>
          <cell r="L158" t="str">
            <v>0D2</v>
          </cell>
          <cell r="M158" t="str">
            <v>X MULTIWAY 3D XZE</v>
          </cell>
          <cell r="N158" t="str">
            <v>295/80R22.5</v>
          </cell>
          <cell r="O158">
            <v>295</v>
          </cell>
          <cell r="P158" t="str">
            <v>80</v>
          </cell>
          <cell r="Q158">
            <v>22.5</v>
          </cell>
          <cell r="R158" t="str">
            <v>R</v>
          </cell>
          <cell r="S158">
            <v>152</v>
          </cell>
          <cell r="T158">
            <v>148</v>
          </cell>
          <cell r="U158" t="str">
            <v>M</v>
          </cell>
          <cell r="V158">
            <v>0</v>
          </cell>
          <cell r="W158">
            <v>0</v>
          </cell>
          <cell r="X158" t="str">
            <v/>
          </cell>
          <cell r="Y158" t="str">
            <v>H</v>
          </cell>
          <cell r="Z158" t="str">
            <v/>
          </cell>
          <cell r="AA158">
            <v>59319</v>
          </cell>
          <cell r="AD158" t="str">
            <v>TL</v>
          </cell>
          <cell r="AE158" t="str">
            <v>C</v>
          </cell>
          <cell r="AF158" t="str">
            <v>G</v>
          </cell>
          <cell r="AG158" t="str">
            <v>E</v>
          </cell>
          <cell r="AH158" t="str">
            <v>Z</v>
          </cell>
          <cell r="AI158" t="str">
            <v/>
          </cell>
          <cell r="AJ158">
            <v>15.2</v>
          </cell>
          <cell r="AK158">
            <v>3</v>
          </cell>
          <cell r="AL158" t="str">
            <v>PRCGEZ</v>
          </cell>
          <cell r="AM158" t="str">
            <v>PP1</v>
          </cell>
          <cell r="AN158" t="str">
            <v>+</v>
          </cell>
          <cell r="AO158" t="str">
            <v>P</v>
          </cell>
          <cell r="AP158" t="str">
            <v>PLEU</v>
          </cell>
          <cell r="AQ158" t="str">
            <v>P052</v>
          </cell>
          <cell r="AR158" t="str">
            <v>20</v>
          </cell>
          <cell r="AS158" t="str">
            <v>PNE1</v>
          </cell>
          <cell r="AT158" t="str">
            <v>PNE1</v>
          </cell>
          <cell r="AU158">
            <v>41153</v>
          </cell>
          <cell r="AV158">
            <v>46143</v>
          </cell>
        </row>
        <row r="159">
          <cell r="A159">
            <v>768950</v>
          </cell>
          <cell r="B159" t="str">
            <v>295/80R22.5 X MULTIWAY 3D XZE TL 152/148M MI</v>
          </cell>
          <cell r="C159" t="str">
            <v>101</v>
          </cell>
          <cell r="D159" t="str">
            <v>EUR STD</v>
          </cell>
          <cell r="E159" t="str">
            <v>O</v>
          </cell>
          <cell r="F159" t="str">
            <v>101</v>
          </cell>
          <cell r="G159" t="str">
            <v>PL</v>
          </cell>
          <cell r="H159" t="str">
            <v>C</v>
          </cell>
          <cell r="I159" t="str">
            <v>P</v>
          </cell>
          <cell r="J159" t="str">
            <v>002</v>
          </cell>
          <cell r="K159" t="str">
            <v>MICHELIN</v>
          </cell>
          <cell r="L159" t="str">
            <v>0D2</v>
          </cell>
          <cell r="M159" t="str">
            <v>X MULTIWAY 3D XZE</v>
          </cell>
          <cell r="N159" t="str">
            <v>295/80R22.5</v>
          </cell>
          <cell r="O159">
            <v>295</v>
          </cell>
          <cell r="P159" t="str">
            <v>80</v>
          </cell>
          <cell r="Q159">
            <v>22.5</v>
          </cell>
          <cell r="R159" t="str">
            <v>R</v>
          </cell>
          <cell r="S159">
            <v>152</v>
          </cell>
          <cell r="T159">
            <v>148</v>
          </cell>
          <cell r="U159" t="str">
            <v>M</v>
          </cell>
          <cell r="V159">
            <v>0</v>
          </cell>
          <cell r="W159">
            <v>0</v>
          </cell>
          <cell r="X159" t="str">
            <v/>
          </cell>
          <cell r="Y159" t="str">
            <v>H</v>
          </cell>
          <cell r="Z159" t="str">
            <v/>
          </cell>
          <cell r="AA159">
            <v>59319</v>
          </cell>
          <cell r="AD159" t="str">
            <v>TL</v>
          </cell>
          <cell r="AE159" t="str">
            <v>C</v>
          </cell>
          <cell r="AF159" t="str">
            <v>G</v>
          </cell>
          <cell r="AG159" t="str">
            <v>E</v>
          </cell>
          <cell r="AH159" t="str">
            <v>Z</v>
          </cell>
          <cell r="AI159" t="str">
            <v/>
          </cell>
          <cell r="AJ159">
            <v>15.2</v>
          </cell>
          <cell r="AK159">
            <v>3</v>
          </cell>
          <cell r="AL159" t="str">
            <v>PRCGEZ</v>
          </cell>
          <cell r="AM159" t="str">
            <v>PP1</v>
          </cell>
          <cell r="AN159" t="str">
            <v>+</v>
          </cell>
          <cell r="AO159" t="str">
            <v>P</v>
          </cell>
          <cell r="AP159" t="str">
            <v>PLEU</v>
          </cell>
          <cell r="AQ159" t="str">
            <v>EUR2</v>
          </cell>
          <cell r="AR159" t="str">
            <v>20</v>
          </cell>
          <cell r="AS159" t="str">
            <v>PNE1</v>
          </cell>
          <cell r="AT159" t="str">
            <v>PNE1</v>
          </cell>
          <cell r="AU159">
            <v>41153</v>
          </cell>
          <cell r="AV159">
            <v>46143</v>
          </cell>
        </row>
        <row r="160">
          <cell r="A160">
            <v>775446</v>
          </cell>
          <cell r="B160" t="str">
            <v>11R22.5 ROUTE CONTROL S2 TL 148/145L VM GO</v>
          </cell>
          <cell r="C160" t="str">
            <v>104</v>
          </cell>
          <cell r="D160" t="str">
            <v>EUR STD</v>
          </cell>
          <cell r="E160" t="str">
            <v>O</v>
          </cell>
          <cell r="F160" t="str">
            <v>104</v>
          </cell>
          <cell r="G160" t="str">
            <v>PL</v>
          </cell>
          <cell r="H160" t="str">
            <v>C</v>
          </cell>
          <cell r="I160" t="str">
            <v>P</v>
          </cell>
          <cell r="J160" t="str">
            <v>007</v>
          </cell>
          <cell r="K160" t="str">
            <v>BFGOODRICH</v>
          </cell>
          <cell r="L160" t="str">
            <v>AR0</v>
          </cell>
          <cell r="M160" t="str">
            <v>ROUTE CONTROL S2</v>
          </cell>
          <cell r="N160" t="str">
            <v>11R22.5</v>
          </cell>
          <cell r="O160">
            <v>11</v>
          </cell>
          <cell r="P160" t="str">
            <v>90</v>
          </cell>
          <cell r="Q160">
            <v>22.5</v>
          </cell>
          <cell r="R160" t="str">
            <v>R</v>
          </cell>
          <cell r="S160">
            <v>148</v>
          </cell>
          <cell r="T160">
            <v>145</v>
          </cell>
          <cell r="U160" t="str">
            <v>L</v>
          </cell>
          <cell r="V160">
            <v>0</v>
          </cell>
          <cell r="W160">
            <v>0</v>
          </cell>
          <cell r="X160" t="str">
            <v/>
          </cell>
          <cell r="Y160" t="str">
            <v>H</v>
          </cell>
          <cell r="Z160" t="str">
            <v>16</v>
          </cell>
          <cell r="AA160">
            <v>50072</v>
          </cell>
          <cell r="AD160" t="str">
            <v>TL</v>
          </cell>
          <cell r="AE160" t="str">
            <v>C</v>
          </cell>
          <cell r="AF160" t="str">
            <v>G</v>
          </cell>
          <cell r="AG160" t="str">
            <v>E</v>
          </cell>
          <cell r="AH160" t="str">
            <v>Z</v>
          </cell>
          <cell r="AI160" t="str">
            <v/>
          </cell>
          <cell r="AJ160">
            <v>14</v>
          </cell>
          <cell r="AK160">
            <v>3</v>
          </cell>
          <cell r="AL160" t="str">
            <v>PRCGEZ</v>
          </cell>
          <cell r="AM160" t="str">
            <v>PP1</v>
          </cell>
          <cell r="AN160" t="str">
            <v>+</v>
          </cell>
          <cell r="AO160" t="str">
            <v>P</v>
          </cell>
          <cell r="AP160" t="str">
            <v/>
          </cell>
          <cell r="AQ160" t="str">
            <v>EUR4</v>
          </cell>
          <cell r="AR160" t="str">
            <v>20</v>
          </cell>
          <cell r="AS160" t="str">
            <v>PAI1</v>
          </cell>
          <cell r="AT160" t="str">
            <v>PAM1</v>
          </cell>
          <cell r="AU160">
            <v>45352</v>
          </cell>
        </row>
        <row r="161">
          <cell r="A161">
            <v>777127</v>
          </cell>
          <cell r="B161" t="str">
            <v>315/60R22.5 X LINE ENERGY D TL 152/148L VB MI</v>
          </cell>
          <cell r="C161" t="str">
            <v>101</v>
          </cell>
          <cell r="D161" t="str">
            <v>EUR STD</v>
          </cell>
          <cell r="E161" t="str">
            <v>O</v>
          </cell>
          <cell r="F161" t="str">
            <v>101</v>
          </cell>
          <cell r="G161" t="str">
            <v>PL</v>
          </cell>
          <cell r="H161" t="str">
            <v>C</v>
          </cell>
          <cell r="I161" t="str">
            <v>P</v>
          </cell>
          <cell r="J161" t="str">
            <v>002</v>
          </cell>
          <cell r="K161" t="str">
            <v>MICHELIN</v>
          </cell>
          <cell r="L161" t="str">
            <v>0HS</v>
          </cell>
          <cell r="M161" t="str">
            <v>X LINE ENERGY D</v>
          </cell>
          <cell r="N161" t="str">
            <v>315/60R22.5</v>
          </cell>
          <cell r="O161">
            <v>315</v>
          </cell>
          <cell r="P161" t="str">
            <v>60</v>
          </cell>
          <cell r="Q161">
            <v>22.5</v>
          </cell>
          <cell r="R161" t="str">
            <v>R</v>
          </cell>
          <cell r="S161">
            <v>152</v>
          </cell>
          <cell r="T161">
            <v>148</v>
          </cell>
          <cell r="U161" t="str">
            <v>L</v>
          </cell>
          <cell r="V161">
            <v>0</v>
          </cell>
          <cell r="W161">
            <v>0</v>
          </cell>
          <cell r="X161" t="str">
            <v/>
          </cell>
          <cell r="Y161" t="str">
            <v/>
          </cell>
          <cell r="Z161" t="str">
            <v/>
          </cell>
          <cell r="AA161">
            <v>55979</v>
          </cell>
          <cell r="AD161" t="str">
            <v>TL</v>
          </cell>
          <cell r="AE161" t="str">
            <v>C</v>
          </cell>
          <cell r="AF161" t="str">
            <v>G</v>
          </cell>
          <cell r="AG161" t="str">
            <v>A</v>
          </cell>
          <cell r="AH161" t="str">
            <v>D</v>
          </cell>
          <cell r="AI161" t="str">
            <v/>
          </cell>
          <cell r="AJ161">
            <v>13.5</v>
          </cell>
          <cell r="AK161">
            <v>3</v>
          </cell>
          <cell r="AL161" t="str">
            <v>PRCGAD</v>
          </cell>
          <cell r="AM161" t="str">
            <v>PG1</v>
          </cell>
          <cell r="AN161" t="str">
            <v>+</v>
          </cell>
          <cell r="AO161" t="str">
            <v>P</v>
          </cell>
          <cell r="AP161" t="str">
            <v>PLEU</v>
          </cell>
          <cell r="AQ161" t="str">
            <v>EUR1</v>
          </cell>
          <cell r="AR161" t="str">
            <v>20</v>
          </cell>
          <cell r="AS161" t="str">
            <v>PNE1</v>
          </cell>
          <cell r="AT161" t="str">
            <v>PNE1</v>
          </cell>
          <cell r="AU161">
            <v>42675</v>
          </cell>
          <cell r="AV161">
            <v>45839</v>
          </cell>
        </row>
        <row r="162">
          <cell r="A162">
            <v>778701</v>
          </cell>
          <cell r="B162" t="str">
            <v>285/70R19.5 X MULTI D TL 146/144L VG MI</v>
          </cell>
          <cell r="C162" t="str">
            <v>101</v>
          </cell>
          <cell r="D162" t="str">
            <v>EUR STD1</v>
          </cell>
          <cell r="E162" t="str">
            <v>O</v>
          </cell>
          <cell r="F162" t="str">
            <v>101</v>
          </cell>
          <cell r="G162" t="str">
            <v>PL</v>
          </cell>
          <cell r="H162" t="str">
            <v>C</v>
          </cell>
          <cell r="I162" t="str">
            <v>P</v>
          </cell>
          <cell r="J162" t="str">
            <v>002</v>
          </cell>
          <cell r="K162" t="str">
            <v>MICHELIN</v>
          </cell>
          <cell r="L162" t="str">
            <v>0A6</v>
          </cell>
          <cell r="M162" t="str">
            <v>X MULTI D</v>
          </cell>
          <cell r="N162" t="str">
            <v>285/70R19.5</v>
          </cell>
          <cell r="O162">
            <v>285</v>
          </cell>
          <cell r="P162" t="str">
            <v>70</v>
          </cell>
          <cell r="Q162">
            <v>19.5</v>
          </cell>
          <cell r="R162" t="str">
            <v>R</v>
          </cell>
          <cell r="S162">
            <v>146</v>
          </cell>
          <cell r="T162">
            <v>144</v>
          </cell>
          <cell r="U162" t="str">
            <v>L</v>
          </cell>
          <cell r="V162">
            <v>145</v>
          </cell>
          <cell r="W162">
            <v>143</v>
          </cell>
          <cell r="X162" t="str">
            <v>M</v>
          </cell>
          <cell r="Y162" t="str">
            <v>H</v>
          </cell>
          <cell r="Z162" t="str">
            <v/>
          </cell>
          <cell r="AA162">
            <v>42856</v>
          </cell>
          <cell r="AD162" t="str">
            <v>TL</v>
          </cell>
          <cell r="AE162" t="str">
            <v>C</v>
          </cell>
          <cell r="AF162" t="str">
            <v>M</v>
          </cell>
          <cell r="AG162" t="str">
            <v>E</v>
          </cell>
          <cell r="AH162" t="str">
            <v>D</v>
          </cell>
          <cell r="AI162" t="str">
            <v/>
          </cell>
          <cell r="AJ162">
            <v>13.5</v>
          </cell>
          <cell r="AK162">
            <v>3</v>
          </cell>
          <cell r="AL162" t="str">
            <v>PRCMED</v>
          </cell>
          <cell r="AM162" t="str">
            <v>PT1</v>
          </cell>
          <cell r="AN162" t="str">
            <v>+</v>
          </cell>
          <cell r="AO162" t="str">
            <v>P</v>
          </cell>
          <cell r="AP162" t="str">
            <v>PLEU</v>
          </cell>
          <cell r="AQ162" t="str">
            <v>EUR1</v>
          </cell>
          <cell r="AR162" t="str">
            <v>20</v>
          </cell>
          <cell r="AS162" t="str">
            <v>PNE1</v>
          </cell>
          <cell r="AT162" t="str">
            <v>PNE1</v>
          </cell>
          <cell r="AU162">
            <v>41883</v>
          </cell>
          <cell r="AV162">
            <v>45689</v>
          </cell>
        </row>
        <row r="163">
          <cell r="A163">
            <v>779350</v>
          </cell>
          <cell r="B163" t="str">
            <v>13R22.5 X WORKS HD Z TL 156/151K VM MI</v>
          </cell>
          <cell r="C163" t="str">
            <v>101</v>
          </cell>
          <cell r="D163" t="str">
            <v>EUR STD</v>
          </cell>
          <cell r="E163" t="str">
            <v>O</v>
          </cell>
          <cell r="F163" t="str">
            <v>101</v>
          </cell>
          <cell r="G163" t="str">
            <v>PL</v>
          </cell>
          <cell r="H163" t="str">
            <v>C</v>
          </cell>
          <cell r="I163" t="str">
            <v>P</v>
          </cell>
          <cell r="J163" t="str">
            <v>002</v>
          </cell>
          <cell r="K163" t="str">
            <v>MICHELIN</v>
          </cell>
          <cell r="L163" t="str">
            <v>0G8</v>
          </cell>
          <cell r="M163" t="str">
            <v>X WORKS HD Z</v>
          </cell>
          <cell r="N163" t="str">
            <v>13R22.5</v>
          </cell>
          <cell r="O163">
            <v>13</v>
          </cell>
          <cell r="P163" t="str">
            <v>90</v>
          </cell>
          <cell r="Q163">
            <v>22.5</v>
          </cell>
          <cell r="R163" t="str">
            <v>R</v>
          </cell>
          <cell r="S163">
            <v>156</v>
          </cell>
          <cell r="T163">
            <v>151</v>
          </cell>
          <cell r="U163" t="str">
            <v>K</v>
          </cell>
          <cell r="V163">
            <v>158</v>
          </cell>
          <cell r="W163">
            <v>152</v>
          </cell>
          <cell r="X163" t="str">
            <v>G</v>
          </cell>
          <cell r="Y163" t="str">
            <v>J</v>
          </cell>
          <cell r="Z163" t="str">
            <v>18</v>
          </cell>
          <cell r="AA163">
            <v>80276</v>
          </cell>
          <cell r="AD163" t="str">
            <v>TL</v>
          </cell>
          <cell r="AE163" t="str">
            <v>C</v>
          </cell>
          <cell r="AF163" t="str">
            <v>G</v>
          </cell>
          <cell r="AG163" t="str">
            <v>Y</v>
          </cell>
          <cell r="AH163" t="str">
            <v>Z</v>
          </cell>
          <cell r="AI163" t="str">
            <v/>
          </cell>
          <cell r="AJ163">
            <v>17</v>
          </cell>
          <cell r="AK163">
            <v>3</v>
          </cell>
          <cell r="AL163" t="str">
            <v>PRCGYZ</v>
          </cell>
          <cell r="AM163" t="str">
            <v>PM3</v>
          </cell>
          <cell r="AN163" t="str">
            <v>+</v>
          </cell>
          <cell r="AO163" t="str">
            <v>P</v>
          </cell>
          <cell r="AP163" t="str">
            <v>PLEU</v>
          </cell>
          <cell r="AQ163" t="str">
            <v>EUR4</v>
          </cell>
          <cell r="AR163" t="str">
            <v>20</v>
          </cell>
          <cell r="AS163" t="str">
            <v>PNE1</v>
          </cell>
          <cell r="AT163" t="str">
            <v>PNE1</v>
          </cell>
          <cell r="AU163">
            <v>44835</v>
          </cell>
        </row>
        <row r="164">
          <cell r="A164">
            <v>781874</v>
          </cell>
          <cell r="B164" t="str">
            <v>295/80R22.5 X INCITY Z TL 154/149J VG MI</v>
          </cell>
          <cell r="C164" t="str">
            <v>102</v>
          </cell>
          <cell r="D164" t="str">
            <v>EUR STD - IMPORT ADS</v>
          </cell>
          <cell r="E164" t="str">
            <v>O</v>
          </cell>
          <cell r="F164" t="str">
            <v>102</v>
          </cell>
          <cell r="G164" t="str">
            <v>PL</v>
          </cell>
          <cell r="H164" t="str">
            <v>C</v>
          </cell>
          <cell r="I164" t="str">
            <v>P</v>
          </cell>
          <cell r="J164" t="str">
            <v>002</v>
          </cell>
          <cell r="K164" t="str">
            <v>MICHELIN</v>
          </cell>
          <cell r="L164" t="str">
            <v>0FI</v>
          </cell>
          <cell r="M164" t="str">
            <v>X INCITY Z</v>
          </cell>
          <cell r="N164" t="str">
            <v>295/80R22.5</v>
          </cell>
          <cell r="O164">
            <v>295</v>
          </cell>
          <cell r="P164" t="str">
            <v>80</v>
          </cell>
          <cell r="Q164">
            <v>22.5</v>
          </cell>
          <cell r="R164" t="str">
            <v>R</v>
          </cell>
          <cell r="S164">
            <v>154</v>
          </cell>
          <cell r="T164">
            <v>149</v>
          </cell>
          <cell r="U164" t="str">
            <v>J</v>
          </cell>
          <cell r="V164">
            <v>0</v>
          </cell>
          <cell r="W164">
            <v>0</v>
          </cell>
          <cell r="X164" t="str">
            <v/>
          </cell>
          <cell r="Y164" t="str">
            <v/>
          </cell>
          <cell r="Z164" t="str">
            <v>16</v>
          </cell>
          <cell r="AA164">
            <v>64312</v>
          </cell>
          <cell r="AD164" t="str">
            <v>TL</v>
          </cell>
          <cell r="AE164" t="str">
            <v>C</v>
          </cell>
          <cell r="AF164" t="str">
            <v>G</v>
          </cell>
          <cell r="AG164" t="str">
            <v>U</v>
          </cell>
          <cell r="AH164" t="str">
            <v>Z</v>
          </cell>
          <cell r="AI164" t="str">
            <v/>
          </cell>
          <cell r="AJ164">
            <v>16.5</v>
          </cell>
          <cell r="AK164">
            <v>3</v>
          </cell>
          <cell r="AL164" t="str">
            <v>PRCGUZ</v>
          </cell>
          <cell r="AM164" t="str">
            <v>PUB</v>
          </cell>
          <cell r="AN164" t="str">
            <v>+</v>
          </cell>
          <cell r="AO164" t="str">
            <v>P</v>
          </cell>
          <cell r="AP164" t="str">
            <v>PLEU</v>
          </cell>
          <cell r="AQ164" t="str">
            <v>EUR1</v>
          </cell>
          <cell r="AR164" t="str">
            <v>20</v>
          </cell>
          <cell r="AS164" t="str">
            <v>PAS1</v>
          </cell>
          <cell r="AT164" t="str">
            <v>PAS1</v>
          </cell>
          <cell r="AU164">
            <v>44105</v>
          </cell>
        </row>
        <row r="165">
          <cell r="A165">
            <v>797139</v>
          </cell>
          <cell r="B165" t="str">
            <v>275/70R22.5 XTA2 ENERGY TL 152/148J MI</v>
          </cell>
          <cell r="C165" t="str">
            <v>101</v>
          </cell>
          <cell r="D165" t="str">
            <v>EUR STD</v>
          </cell>
          <cell r="E165" t="str">
            <v>O</v>
          </cell>
          <cell r="F165" t="str">
            <v>101</v>
          </cell>
          <cell r="G165" t="str">
            <v>PL</v>
          </cell>
          <cell r="H165" t="str">
            <v>C</v>
          </cell>
          <cell r="I165" t="str">
            <v>P</v>
          </cell>
          <cell r="J165" t="str">
            <v>002</v>
          </cell>
          <cell r="K165" t="str">
            <v>MICHELIN</v>
          </cell>
          <cell r="L165" t="str">
            <v>629</v>
          </cell>
          <cell r="M165" t="str">
            <v>XTA2 ENERGY</v>
          </cell>
          <cell r="N165" t="str">
            <v>275/70R22.5</v>
          </cell>
          <cell r="O165">
            <v>275</v>
          </cell>
          <cell r="P165" t="str">
            <v>70</v>
          </cell>
          <cell r="Q165">
            <v>22.5</v>
          </cell>
          <cell r="R165" t="str">
            <v>R</v>
          </cell>
          <cell r="S165">
            <v>152</v>
          </cell>
          <cell r="T165">
            <v>148</v>
          </cell>
          <cell r="U165" t="str">
            <v>J</v>
          </cell>
          <cell r="V165">
            <v>0</v>
          </cell>
          <cell r="W165">
            <v>0</v>
          </cell>
          <cell r="X165" t="str">
            <v/>
          </cell>
          <cell r="Y165" t="str">
            <v>J</v>
          </cell>
          <cell r="Z165" t="str">
            <v/>
          </cell>
          <cell r="AA165">
            <v>50565</v>
          </cell>
          <cell r="AD165" t="str">
            <v>TL</v>
          </cell>
          <cell r="AE165" t="str">
            <v>C</v>
          </cell>
          <cell r="AF165" t="str">
            <v>G</v>
          </cell>
          <cell r="AG165" t="str">
            <v>A</v>
          </cell>
          <cell r="AH165" t="str">
            <v>B</v>
          </cell>
          <cell r="AI165" t="str">
            <v/>
          </cell>
          <cell r="AJ165">
            <v>12.4</v>
          </cell>
          <cell r="AK165">
            <v>3</v>
          </cell>
          <cell r="AL165" t="str">
            <v>PRCGAB</v>
          </cell>
          <cell r="AM165" t="str">
            <v>PG1</v>
          </cell>
          <cell r="AN165" t="str">
            <v>+</v>
          </cell>
          <cell r="AO165" t="str">
            <v>P</v>
          </cell>
          <cell r="AP165" t="str">
            <v>PLEU</v>
          </cell>
          <cell r="AQ165" t="str">
            <v>EUR3</v>
          </cell>
          <cell r="AR165" t="str">
            <v>20</v>
          </cell>
          <cell r="AS165" t="str">
            <v>PNE1</v>
          </cell>
          <cell r="AT165" t="str">
            <v>PNE1</v>
          </cell>
          <cell r="AU165">
            <v>39345</v>
          </cell>
        </row>
        <row r="166">
          <cell r="A166">
            <v>812426</v>
          </cell>
          <cell r="B166" t="str">
            <v>205/75R17.5 X MULTI Z TL 124/122M VG MI</v>
          </cell>
          <cell r="C166" t="str">
            <v>101</v>
          </cell>
          <cell r="D166" t="str">
            <v>EUR STD</v>
          </cell>
          <cell r="E166" t="str">
            <v>O</v>
          </cell>
          <cell r="F166" t="str">
            <v>101</v>
          </cell>
          <cell r="G166" t="str">
            <v>PL</v>
          </cell>
          <cell r="H166" t="str">
            <v>C</v>
          </cell>
          <cell r="I166" t="str">
            <v>P</v>
          </cell>
          <cell r="J166" t="str">
            <v>002</v>
          </cell>
          <cell r="K166" t="str">
            <v>MICHELIN</v>
          </cell>
          <cell r="L166" t="str">
            <v>0LT</v>
          </cell>
          <cell r="M166" t="str">
            <v>X MULTI Z</v>
          </cell>
          <cell r="N166" t="str">
            <v>205/75R17.5</v>
          </cell>
          <cell r="O166">
            <v>205</v>
          </cell>
          <cell r="P166" t="str">
            <v>75</v>
          </cell>
          <cell r="Q166">
            <v>17.5</v>
          </cell>
          <cell r="R166" t="str">
            <v>R</v>
          </cell>
          <cell r="S166">
            <v>124</v>
          </cell>
          <cell r="T166">
            <v>122</v>
          </cell>
          <cell r="U166" t="str">
            <v>M</v>
          </cell>
          <cell r="V166">
            <v>0</v>
          </cell>
          <cell r="W166">
            <v>0</v>
          </cell>
          <cell r="X166" t="str">
            <v/>
          </cell>
          <cell r="Y166" t="str">
            <v/>
          </cell>
          <cell r="Z166" t="str">
            <v>14</v>
          </cell>
          <cell r="AA166">
            <v>21650</v>
          </cell>
          <cell r="AD166" t="str">
            <v>TL</v>
          </cell>
          <cell r="AE166" t="str">
            <v>C</v>
          </cell>
          <cell r="AF166" t="str">
            <v>P</v>
          </cell>
          <cell r="AG166" t="str">
            <v>E</v>
          </cell>
          <cell r="AH166" t="str">
            <v>Z</v>
          </cell>
          <cell r="AI166" t="str">
            <v/>
          </cell>
          <cell r="AJ166">
            <v>11.5</v>
          </cell>
          <cell r="AK166">
            <v>2</v>
          </cell>
          <cell r="AL166" t="str">
            <v>PRCPEZ</v>
          </cell>
          <cell r="AM166" t="str">
            <v>PU1</v>
          </cell>
          <cell r="AN166" t="str">
            <v>+</v>
          </cell>
          <cell r="AO166" t="str">
            <v>P</v>
          </cell>
          <cell r="AP166" t="str">
            <v>PLEU</v>
          </cell>
          <cell r="AQ166" t="str">
            <v>EUR1</v>
          </cell>
          <cell r="AR166" t="str">
            <v>20</v>
          </cell>
          <cell r="AS166" t="str">
            <v>PNE1</v>
          </cell>
          <cell r="AT166" t="str">
            <v>PNE1</v>
          </cell>
          <cell r="AU166">
            <v>42461</v>
          </cell>
        </row>
        <row r="167">
          <cell r="A167">
            <v>812967</v>
          </cell>
          <cell r="B167" t="str">
            <v>385/65 R22.5 X LINE ENERGY T TL 160K VQ MI</v>
          </cell>
          <cell r="C167" t="str">
            <v>101</v>
          </cell>
          <cell r="D167" t="str">
            <v>EUR STD</v>
          </cell>
          <cell r="E167" t="str">
            <v>O</v>
          </cell>
          <cell r="F167" t="str">
            <v>101</v>
          </cell>
          <cell r="G167" t="str">
            <v>PL</v>
          </cell>
          <cell r="H167" t="str">
            <v>C</v>
          </cell>
          <cell r="I167" t="str">
            <v>P</v>
          </cell>
          <cell r="J167" t="str">
            <v>002</v>
          </cell>
          <cell r="K167" t="str">
            <v>MICHELIN</v>
          </cell>
          <cell r="L167" t="str">
            <v>0GN</v>
          </cell>
          <cell r="M167" t="str">
            <v>X LINE ENERGY T</v>
          </cell>
          <cell r="N167" t="str">
            <v>385/65R22.5</v>
          </cell>
          <cell r="O167">
            <v>385</v>
          </cell>
          <cell r="P167" t="str">
            <v>65</v>
          </cell>
          <cell r="Q167">
            <v>22.5</v>
          </cell>
          <cell r="R167" t="str">
            <v>R</v>
          </cell>
          <cell r="S167">
            <v>160</v>
          </cell>
          <cell r="T167">
            <v>0</v>
          </cell>
          <cell r="U167" t="str">
            <v>K</v>
          </cell>
          <cell r="V167">
            <v>158</v>
          </cell>
          <cell r="W167">
            <v>0</v>
          </cell>
          <cell r="X167" t="str">
            <v>L</v>
          </cell>
          <cell r="Y167" t="str">
            <v>L</v>
          </cell>
          <cell r="Z167" t="str">
            <v>20</v>
          </cell>
          <cell r="AA167">
            <v>69205</v>
          </cell>
          <cell r="AD167" t="str">
            <v>TL</v>
          </cell>
          <cell r="AE167" t="str">
            <v>C</v>
          </cell>
          <cell r="AF167" t="str">
            <v>S</v>
          </cell>
          <cell r="AG167" t="str">
            <v>A</v>
          </cell>
          <cell r="AH167" t="str">
            <v>T</v>
          </cell>
          <cell r="AI167" t="str">
            <v/>
          </cell>
          <cell r="AJ167">
            <v>12.4</v>
          </cell>
          <cell r="AK167">
            <v>3</v>
          </cell>
          <cell r="AL167" t="str">
            <v>PRCSAT</v>
          </cell>
          <cell r="AM167" t="str">
            <v>PG1</v>
          </cell>
          <cell r="AN167" t="str">
            <v>+</v>
          </cell>
          <cell r="AO167" t="str">
            <v>P</v>
          </cell>
          <cell r="AP167" t="str">
            <v/>
          </cell>
          <cell r="AQ167" t="str">
            <v>EUR1</v>
          </cell>
          <cell r="AR167" t="str">
            <v>20</v>
          </cell>
          <cell r="AS167" t="str">
            <v>PNE1</v>
          </cell>
          <cell r="AT167" t="str">
            <v>PNE1</v>
          </cell>
          <cell r="AU167">
            <v>45261</v>
          </cell>
        </row>
        <row r="168">
          <cell r="A168">
            <v>820935</v>
          </cell>
          <cell r="B168" t="str">
            <v>215/75R17.5 X MULTI T2 TL 136/134J VM MI</v>
          </cell>
          <cell r="C168" t="str">
            <v>101</v>
          </cell>
          <cell r="D168" t="str">
            <v>EUR STD</v>
          </cell>
          <cell r="E168" t="str">
            <v>O</v>
          </cell>
          <cell r="F168" t="str">
            <v>101</v>
          </cell>
          <cell r="G168" t="str">
            <v>PL</v>
          </cell>
          <cell r="H168" t="str">
            <v>C</v>
          </cell>
          <cell r="I168" t="str">
            <v>P</v>
          </cell>
          <cell r="J168" t="str">
            <v>002</v>
          </cell>
          <cell r="K168" t="str">
            <v>MICHELIN</v>
          </cell>
          <cell r="L168" t="str">
            <v>1MC</v>
          </cell>
          <cell r="M168" t="str">
            <v>X MULTI T2</v>
          </cell>
          <cell r="N168" t="str">
            <v>215/75R17.5</v>
          </cell>
          <cell r="O168">
            <v>215</v>
          </cell>
          <cell r="P168" t="str">
            <v>75</v>
          </cell>
          <cell r="Q168">
            <v>17.5</v>
          </cell>
          <cell r="R168" t="str">
            <v>R</v>
          </cell>
          <cell r="S168">
            <v>136</v>
          </cell>
          <cell r="T168">
            <v>134</v>
          </cell>
          <cell r="U168" t="str">
            <v>J</v>
          </cell>
          <cell r="V168">
            <v>0</v>
          </cell>
          <cell r="W168">
            <v>0</v>
          </cell>
          <cell r="X168" t="str">
            <v/>
          </cell>
          <cell r="Y168" t="str">
            <v>J</v>
          </cell>
          <cell r="Z168" t="str">
            <v>18</v>
          </cell>
          <cell r="AA168">
            <v>29014</v>
          </cell>
          <cell r="AD168" t="str">
            <v>TL</v>
          </cell>
          <cell r="AE168" t="str">
            <v>C</v>
          </cell>
          <cell r="AF168" t="str">
            <v>P</v>
          </cell>
          <cell r="AG168" t="str">
            <v>E</v>
          </cell>
          <cell r="AH168" t="str">
            <v>B</v>
          </cell>
          <cell r="AI168" t="str">
            <v/>
          </cell>
          <cell r="AJ168">
            <v>12.2</v>
          </cell>
          <cell r="AK168">
            <v>3</v>
          </cell>
          <cell r="AL168" t="str">
            <v>PRCPEB</v>
          </cell>
          <cell r="AM168" t="str">
            <v>PP1</v>
          </cell>
          <cell r="AN168" t="str">
            <v>+</v>
          </cell>
          <cell r="AO168" t="str">
            <v>P</v>
          </cell>
          <cell r="AP168" t="str">
            <v/>
          </cell>
          <cell r="AQ168" t="str">
            <v>EUR4</v>
          </cell>
          <cell r="AR168" t="str">
            <v>20</v>
          </cell>
          <cell r="AS168" t="str">
            <v>PNE1</v>
          </cell>
          <cell r="AT168" t="str">
            <v>PNE1</v>
          </cell>
          <cell r="AU168">
            <v>44652</v>
          </cell>
        </row>
        <row r="169">
          <cell r="A169">
            <v>823234</v>
          </cell>
          <cell r="B169" t="str">
            <v>315/80R22.5 X MULTI GRIP Z TL 156/150L VG MI</v>
          </cell>
          <cell r="C169" t="str">
            <v>101</v>
          </cell>
          <cell r="D169" t="str">
            <v>EUR STD</v>
          </cell>
          <cell r="E169" t="str">
            <v>O</v>
          </cell>
          <cell r="F169" t="str">
            <v>101</v>
          </cell>
          <cell r="G169" t="str">
            <v>PL</v>
          </cell>
          <cell r="H169" t="str">
            <v>C</v>
          </cell>
          <cell r="I169" t="str">
            <v>P</v>
          </cell>
          <cell r="J169" t="str">
            <v>002</v>
          </cell>
          <cell r="K169" t="str">
            <v>MICHELIN</v>
          </cell>
          <cell r="L169" t="str">
            <v>AUX</v>
          </cell>
          <cell r="M169" t="str">
            <v>X MULTI GRIP Z</v>
          </cell>
          <cell r="N169" t="str">
            <v>315/80R22.5</v>
          </cell>
          <cell r="O169">
            <v>315</v>
          </cell>
          <cell r="P169" t="str">
            <v>80</v>
          </cell>
          <cell r="Q169">
            <v>22.5</v>
          </cell>
          <cell r="R169" t="str">
            <v>R</v>
          </cell>
          <cell r="S169">
            <v>156</v>
          </cell>
          <cell r="T169">
            <v>150</v>
          </cell>
          <cell r="U169" t="str">
            <v>L</v>
          </cell>
          <cell r="V169">
            <v>154</v>
          </cell>
          <cell r="W169">
            <v>150</v>
          </cell>
          <cell r="X169" t="str">
            <v>M</v>
          </cell>
          <cell r="Y169" t="str">
            <v>J</v>
          </cell>
          <cell r="Z169" t="str">
            <v/>
          </cell>
          <cell r="AA169">
            <v>70147</v>
          </cell>
          <cell r="AD169" t="str">
            <v>TL</v>
          </cell>
          <cell r="AE169" t="str">
            <v>C</v>
          </cell>
          <cell r="AF169" t="str">
            <v>G</v>
          </cell>
          <cell r="AG169" t="str">
            <v>W</v>
          </cell>
          <cell r="AH169" t="str">
            <v>Z</v>
          </cell>
          <cell r="AI169" t="str">
            <v/>
          </cell>
          <cell r="AJ169">
            <v>18.2</v>
          </cell>
          <cell r="AK169">
            <v>3</v>
          </cell>
          <cell r="AL169" t="str">
            <v>PRCGWZ</v>
          </cell>
          <cell r="AM169" t="str">
            <v>PP1</v>
          </cell>
          <cell r="AN169" t="str">
            <v>+</v>
          </cell>
          <cell r="AO169" t="str">
            <v>P</v>
          </cell>
          <cell r="AP169" t="str">
            <v>PLEU</v>
          </cell>
          <cell r="AQ169" t="str">
            <v>EUR4</v>
          </cell>
          <cell r="AR169" t="str">
            <v>20</v>
          </cell>
          <cell r="AS169" t="str">
            <v>PNE1</v>
          </cell>
          <cell r="AT169" t="str">
            <v>PNE1</v>
          </cell>
          <cell r="AU169">
            <v>44743</v>
          </cell>
        </row>
        <row r="170">
          <cell r="A170">
            <v>823653</v>
          </cell>
          <cell r="B170" t="str">
            <v>315/80R22.5 X WORKS D2 TL 158/150K VM MI</v>
          </cell>
          <cell r="C170" t="str">
            <v>101</v>
          </cell>
          <cell r="D170" t="str">
            <v>EUR STD</v>
          </cell>
          <cell r="E170" t="str">
            <v>N</v>
          </cell>
          <cell r="F170" t="str">
            <v>101</v>
          </cell>
          <cell r="G170" t="str">
            <v>PL</v>
          </cell>
          <cell r="H170" t="str">
            <v>C</v>
          </cell>
          <cell r="I170" t="str">
            <v>P</v>
          </cell>
          <cell r="J170" t="str">
            <v>002</v>
          </cell>
          <cell r="K170" t="str">
            <v>MICHELIN</v>
          </cell>
          <cell r="L170" t="str">
            <v>D04</v>
          </cell>
          <cell r="M170" t="str">
            <v>X WORKS D2</v>
          </cell>
          <cell r="N170" t="str">
            <v>315/80R22.5</v>
          </cell>
          <cell r="O170">
            <v>315</v>
          </cell>
          <cell r="P170" t="str">
            <v>80</v>
          </cell>
          <cell r="Q170">
            <v>22.5</v>
          </cell>
          <cell r="R170" t="str">
            <v>R</v>
          </cell>
          <cell r="S170">
            <v>158</v>
          </cell>
          <cell r="T170">
            <v>150</v>
          </cell>
          <cell r="U170" t="str">
            <v>K</v>
          </cell>
          <cell r="V170">
            <v>0</v>
          </cell>
          <cell r="W170">
            <v>0</v>
          </cell>
          <cell r="X170" t="str">
            <v>_x0000__x0000_</v>
          </cell>
          <cell r="Y170" t="str">
            <v>L</v>
          </cell>
          <cell r="Z170" t="str">
            <v/>
          </cell>
          <cell r="AA170">
            <v>73000</v>
          </cell>
          <cell r="AD170" t="str">
            <v>TL</v>
          </cell>
          <cell r="AE170" t="str">
            <v>C</v>
          </cell>
          <cell r="AF170" t="str">
            <v>G</v>
          </cell>
          <cell r="AG170" t="str">
            <v>Y</v>
          </cell>
          <cell r="AH170" t="str">
            <v>D</v>
          </cell>
          <cell r="AI170" t="str">
            <v/>
          </cell>
          <cell r="AJ170">
            <v>21</v>
          </cell>
          <cell r="AK170">
            <v>3</v>
          </cell>
          <cell r="AL170" t="str">
            <v>PRCGYD</v>
          </cell>
          <cell r="AM170" t="str">
            <v>PM3</v>
          </cell>
          <cell r="AN170" t="str">
            <v>+</v>
          </cell>
          <cell r="AO170" t="str">
            <v>P</v>
          </cell>
          <cell r="AP170" t="str">
            <v/>
          </cell>
          <cell r="AQ170" t="str">
            <v>EUR4</v>
          </cell>
          <cell r="AR170" t="str">
            <v>20</v>
          </cell>
          <cell r="AS170" t="str">
            <v>PNE1</v>
          </cell>
          <cell r="AT170" t="str">
            <v>PNE1</v>
          </cell>
          <cell r="AU170">
            <v>45809</v>
          </cell>
        </row>
        <row r="171">
          <cell r="A171">
            <v>829690</v>
          </cell>
          <cell r="B171" t="str">
            <v>385/65R22.5 CROSS CONTROL T TL 158K VG GO</v>
          </cell>
          <cell r="C171" t="str">
            <v>106</v>
          </cell>
          <cell r="D171" t="str">
            <v>EUR STD</v>
          </cell>
          <cell r="E171" t="str">
            <v>O</v>
          </cell>
          <cell r="F171" t="str">
            <v>106</v>
          </cell>
          <cell r="G171" t="str">
            <v>PL</v>
          </cell>
          <cell r="H171" t="str">
            <v>C</v>
          </cell>
          <cell r="I171" t="str">
            <v>P</v>
          </cell>
          <cell r="J171" t="str">
            <v>007</v>
          </cell>
          <cell r="K171" t="str">
            <v>BFGOODRICH</v>
          </cell>
          <cell r="L171" t="str">
            <v>1N2</v>
          </cell>
          <cell r="M171" t="str">
            <v>CROSS CONTROL T</v>
          </cell>
          <cell r="N171" t="str">
            <v>385/65R22.5</v>
          </cell>
          <cell r="O171">
            <v>385</v>
          </cell>
          <cell r="P171" t="str">
            <v>65</v>
          </cell>
          <cell r="Q171">
            <v>22.5</v>
          </cell>
          <cell r="R171" t="str">
            <v>R</v>
          </cell>
          <cell r="S171">
            <v>158</v>
          </cell>
          <cell r="T171">
            <v>0</v>
          </cell>
          <cell r="U171" t="str">
            <v>K</v>
          </cell>
          <cell r="V171">
            <v>160</v>
          </cell>
          <cell r="W171">
            <v>0</v>
          </cell>
          <cell r="X171" t="str">
            <v>J</v>
          </cell>
          <cell r="Y171" t="str">
            <v/>
          </cell>
          <cell r="Z171" t="str">
            <v/>
          </cell>
          <cell r="AA171">
            <v>70186</v>
          </cell>
          <cell r="AB171">
            <v>379.7</v>
          </cell>
          <cell r="AC171">
            <v>1077</v>
          </cell>
          <cell r="AD171" t="str">
            <v>TL</v>
          </cell>
          <cell r="AE171" t="str">
            <v>C</v>
          </cell>
          <cell r="AF171" t="str">
            <v>S</v>
          </cell>
          <cell r="AG171" t="str">
            <v>Y</v>
          </cell>
          <cell r="AH171" t="str">
            <v>T</v>
          </cell>
          <cell r="AI171" t="str">
            <v/>
          </cell>
          <cell r="AJ171">
            <v>16.5</v>
          </cell>
          <cell r="AK171">
            <v>3</v>
          </cell>
          <cell r="AL171" t="str">
            <v>PRCSYT</v>
          </cell>
          <cell r="AM171" t="str">
            <v>PM3</v>
          </cell>
          <cell r="AN171" t="str">
            <v>+</v>
          </cell>
          <cell r="AO171" t="str">
            <v>P</v>
          </cell>
          <cell r="AP171" t="str">
            <v>PLEU</v>
          </cell>
          <cell r="AQ171" t="str">
            <v>EUR4</v>
          </cell>
          <cell r="AR171" t="str">
            <v>20</v>
          </cell>
          <cell r="AS171" t="str">
            <v>PAM1</v>
          </cell>
          <cell r="AT171" t="str">
            <v>PNE1</v>
          </cell>
          <cell r="AU171">
            <v>43070</v>
          </cell>
        </row>
        <row r="172">
          <cell r="A172">
            <v>831758</v>
          </cell>
          <cell r="B172" t="str">
            <v>225/75R17.5 X MULTI Z TL 129/127M VG MI</v>
          </cell>
          <cell r="C172" t="str">
            <v>101</v>
          </cell>
          <cell r="D172" t="str">
            <v>EUR STD1</v>
          </cell>
          <cell r="E172" t="str">
            <v>O</v>
          </cell>
          <cell r="F172" t="str">
            <v>101</v>
          </cell>
          <cell r="G172" t="str">
            <v>PL</v>
          </cell>
          <cell r="H172" t="str">
            <v>C</v>
          </cell>
          <cell r="I172" t="str">
            <v>P</v>
          </cell>
          <cell r="J172" t="str">
            <v>002</v>
          </cell>
          <cell r="K172" t="str">
            <v>MICHELIN</v>
          </cell>
          <cell r="L172" t="str">
            <v>0LT</v>
          </cell>
          <cell r="M172" t="str">
            <v>X MULTI Z</v>
          </cell>
          <cell r="N172" t="str">
            <v>225/75R17.5</v>
          </cell>
          <cell r="O172">
            <v>225</v>
          </cell>
          <cell r="P172" t="str">
            <v>75</v>
          </cell>
          <cell r="Q172">
            <v>17.5</v>
          </cell>
          <cell r="R172" t="str">
            <v>R</v>
          </cell>
          <cell r="S172">
            <v>129</v>
          </cell>
          <cell r="T172">
            <v>127</v>
          </cell>
          <cell r="U172" t="str">
            <v>M</v>
          </cell>
          <cell r="V172">
            <v>0</v>
          </cell>
          <cell r="W172">
            <v>0</v>
          </cell>
          <cell r="X172" t="str">
            <v/>
          </cell>
          <cell r="Y172" t="str">
            <v/>
          </cell>
          <cell r="Z172" t="str">
            <v/>
          </cell>
          <cell r="AA172">
            <v>27937</v>
          </cell>
          <cell r="AD172" t="str">
            <v>TL</v>
          </cell>
          <cell r="AE172" t="str">
            <v>C</v>
          </cell>
          <cell r="AF172" t="str">
            <v>P</v>
          </cell>
          <cell r="AG172" t="str">
            <v>E</v>
          </cell>
          <cell r="AH172" t="str">
            <v>Z</v>
          </cell>
          <cell r="AI172" t="str">
            <v/>
          </cell>
          <cell r="AJ172">
            <v>11.7</v>
          </cell>
          <cell r="AK172">
            <v>2</v>
          </cell>
          <cell r="AL172" t="str">
            <v>PRCPEZ</v>
          </cell>
          <cell r="AM172" t="str">
            <v>PU1</v>
          </cell>
          <cell r="AN172" t="str">
            <v>+</v>
          </cell>
          <cell r="AO172" t="str">
            <v>P</v>
          </cell>
          <cell r="AP172" t="str">
            <v>PLEU</v>
          </cell>
          <cell r="AQ172" t="str">
            <v>EUR1</v>
          </cell>
          <cell r="AR172" t="str">
            <v>20</v>
          </cell>
          <cell r="AS172" t="str">
            <v>PNE1</v>
          </cell>
          <cell r="AT172" t="str">
            <v>PNE1</v>
          </cell>
          <cell r="AU172">
            <v>42005</v>
          </cell>
          <cell r="AV172">
            <v>46323</v>
          </cell>
          <cell r="AW172">
            <v>46323</v>
          </cell>
        </row>
        <row r="173">
          <cell r="A173">
            <v>831881</v>
          </cell>
          <cell r="B173" t="str">
            <v>495/45R22.5 X ONE MULTI D TL 169K VG MI</v>
          </cell>
          <cell r="C173" t="str">
            <v>101</v>
          </cell>
          <cell r="D173" t="str">
            <v>EUR STD</v>
          </cell>
          <cell r="E173" t="str">
            <v>O</v>
          </cell>
          <cell r="F173" t="str">
            <v>101</v>
          </cell>
          <cell r="G173" t="str">
            <v>PL</v>
          </cell>
          <cell r="H173" t="str">
            <v>C</v>
          </cell>
          <cell r="I173" t="str">
            <v>P</v>
          </cell>
          <cell r="J173" t="str">
            <v>002</v>
          </cell>
          <cell r="K173" t="str">
            <v>MICHELIN</v>
          </cell>
          <cell r="L173" t="str">
            <v>0KZ</v>
          </cell>
          <cell r="M173" t="str">
            <v>X ONE MULTI D</v>
          </cell>
          <cell r="N173" t="str">
            <v>495/45R22.5</v>
          </cell>
          <cell r="O173">
            <v>495</v>
          </cell>
          <cell r="P173" t="str">
            <v>45</v>
          </cell>
          <cell r="Q173">
            <v>22.5</v>
          </cell>
          <cell r="R173" t="str">
            <v>R</v>
          </cell>
          <cell r="S173">
            <v>169</v>
          </cell>
          <cell r="T173">
            <v>0</v>
          </cell>
          <cell r="U173" t="str">
            <v>K</v>
          </cell>
          <cell r="V173">
            <v>0</v>
          </cell>
          <cell r="W173">
            <v>0</v>
          </cell>
          <cell r="X173" t="str">
            <v/>
          </cell>
          <cell r="Y173" t="str">
            <v/>
          </cell>
          <cell r="Z173" t="str">
            <v/>
          </cell>
          <cell r="AA173">
            <v>100614</v>
          </cell>
          <cell r="AD173" t="str">
            <v>TL</v>
          </cell>
          <cell r="AE173" t="str">
            <v>C</v>
          </cell>
          <cell r="AF173" t="str">
            <v>S</v>
          </cell>
          <cell r="AG173" t="str">
            <v>E</v>
          </cell>
          <cell r="AH173" t="str">
            <v>D</v>
          </cell>
          <cell r="AI173" t="str">
            <v/>
          </cell>
          <cell r="AJ173">
            <v>17.5</v>
          </cell>
          <cell r="AK173">
            <v>3</v>
          </cell>
          <cell r="AL173" t="str">
            <v>PRCSED</v>
          </cell>
          <cell r="AM173" t="str">
            <v>PP2</v>
          </cell>
          <cell r="AN173" t="str">
            <v>X</v>
          </cell>
          <cell r="AO173" t="str">
            <v>A</v>
          </cell>
          <cell r="AP173" t="str">
            <v>PLEU</v>
          </cell>
          <cell r="AQ173" t="str">
            <v>EUR1</v>
          </cell>
          <cell r="AR173" t="str">
            <v>20</v>
          </cell>
          <cell r="AS173" t="str">
            <v>PNE1</v>
          </cell>
          <cell r="AT173" t="str">
            <v>PNE1</v>
          </cell>
          <cell r="AU173">
            <v>41603</v>
          </cell>
          <cell r="AV173">
            <v>46204</v>
          </cell>
          <cell r="AW173">
            <v>46204</v>
          </cell>
        </row>
        <row r="174">
          <cell r="A174">
            <v>840765</v>
          </cell>
          <cell r="B174" t="str">
            <v>245/70R19.5 ROUTE CONTROL S TL 136/134M VI GO</v>
          </cell>
          <cell r="C174" t="str">
            <v>101</v>
          </cell>
          <cell r="D174" t="str">
            <v>EUR STD</v>
          </cell>
          <cell r="E174" t="str">
            <v>O</v>
          </cell>
          <cell r="F174" t="str">
            <v>101</v>
          </cell>
          <cell r="G174" t="str">
            <v>PL</v>
          </cell>
          <cell r="H174" t="str">
            <v>C</v>
          </cell>
          <cell r="I174" t="str">
            <v>P</v>
          </cell>
          <cell r="J174" t="str">
            <v>007</v>
          </cell>
          <cell r="K174" t="str">
            <v>BFGOODRICH</v>
          </cell>
          <cell r="L174" t="str">
            <v>1KI</v>
          </cell>
          <cell r="M174" t="str">
            <v>ROUTE CONTROL S</v>
          </cell>
          <cell r="N174" t="str">
            <v>245/70R19.5</v>
          </cell>
          <cell r="O174">
            <v>245</v>
          </cell>
          <cell r="P174" t="str">
            <v>70</v>
          </cell>
          <cell r="Q174">
            <v>19.5</v>
          </cell>
          <cell r="R174" t="str">
            <v>R</v>
          </cell>
          <cell r="S174">
            <v>136</v>
          </cell>
          <cell r="T174">
            <v>134</v>
          </cell>
          <cell r="U174" t="str">
            <v>M</v>
          </cell>
          <cell r="V174">
            <v>0</v>
          </cell>
          <cell r="W174">
            <v>0</v>
          </cell>
          <cell r="X174" t="str">
            <v/>
          </cell>
          <cell r="Y174" t="str">
            <v>H</v>
          </cell>
          <cell r="Z174" t="str">
            <v>16</v>
          </cell>
          <cell r="AA174">
            <v>35708</v>
          </cell>
          <cell r="AD174" t="str">
            <v>TL</v>
          </cell>
          <cell r="AE174" t="str">
            <v>C</v>
          </cell>
          <cell r="AF174" t="str">
            <v>M</v>
          </cell>
          <cell r="AG174" t="str">
            <v>E</v>
          </cell>
          <cell r="AH174" t="str">
            <v>Z</v>
          </cell>
          <cell r="AI174" t="str">
            <v/>
          </cell>
          <cell r="AJ174">
            <v>12.5</v>
          </cell>
          <cell r="AK174">
            <v>3</v>
          </cell>
          <cell r="AL174" t="str">
            <v>PRCMEZ</v>
          </cell>
          <cell r="AM174" t="str">
            <v>PU1</v>
          </cell>
          <cell r="AN174" t="str">
            <v>+</v>
          </cell>
          <cell r="AO174" t="str">
            <v>P</v>
          </cell>
          <cell r="AP174" t="str">
            <v>PLEU</v>
          </cell>
          <cell r="AQ174" t="str">
            <v>EUR4</v>
          </cell>
          <cell r="AR174" t="str">
            <v>20</v>
          </cell>
          <cell r="AS174" t="str">
            <v>PNE1</v>
          </cell>
          <cell r="AT174" t="str">
            <v>PAM1</v>
          </cell>
          <cell r="AU174">
            <v>44805</v>
          </cell>
        </row>
        <row r="175">
          <cell r="A175">
            <v>853105</v>
          </cell>
          <cell r="B175" t="str">
            <v>235/75R17.5 ROUTE CONTROL T TL 143/141J VG GO</v>
          </cell>
          <cell r="C175" t="str">
            <v>103</v>
          </cell>
          <cell r="D175" t="str">
            <v>EUR STD</v>
          </cell>
          <cell r="E175" t="str">
            <v>O</v>
          </cell>
          <cell r="F175" t="str">
            <v>103</v>
          </cell>
          <cell r="G175" t="str">
            <v>PL</v>
          </cell>
          <cell r="H175" t="str">
            <v>C</v>
          </cell>
          <cell r="I175" t="str">
            <v>P</v>
          </cell>
          <cell r="J175" t="str">
            <v>007</v>
          </cell>
          <cell r="K175" t="str">
            <v>BFGOODRICH</v>
          </cell>
          <cell r="L175" t="str">
            <v>1MZ</v>
          </cell>
          <cell r="M175" t="str">
            <v>ROUTE CONTROL T</v>
          </cell>
          <cell r="N175" t="str">
            <v>235/75R17.5</v>
          </cell>
          <cell r="O175">
            <v>235</v>
          </cell>
          <cell r="P175" t="str">
            <v>75</v>
          </cell>
          <cell r="Q175">
            <v>17.5</v>
          </cell>
          <cell r="R175" t="str">
            <v>R</v>
          </cell>
          <cell r="S175">
            <v>143</v>
          </cell>
          <cell r="T175">
            <v>141</v>
          </cell>
          <cell r="U175" t="str">
            <v>J</v>
          </cell>
          <cell r="V175">
            <v>0</v>
          </cell>
          <cell r="W175">
            <v>0</v>
          </cell>
          <cell r="X175" t="str">
            <v/>
          </cell>
          <cell r="Y175" t="str">
            <v/>
          </cell>
          <cell r="Z175" t="str">
            <v/>
          </cell>
          <cell r="AA175">
            <v>29245</v>
          </cell>
          <cell r="AB175">
            <v>233.1</v>
          </cell>
          <cell r="AC175">
            <v>797</v>
          </cell>
          <cell r="AD175" t="str">
            <v>TL</v>
          </cell>
          <cell r="AE175" t="str">
            <v>C</v>
          </cell>
          <cell r="AF175" t="str">
            <v>P</v>
          </cell>
          <cell r="AG175" t="str">
            <v>E</v>
          </cell>
          <cell r="AH175" t="str">
            <v>B</v>
          </cell>
          <cell r="AI175" t="str">
            <v/>
          </cell>
          <cell r="AJ175">
            <v>12</v>
          </cell>
          <cell r="AK175">
            <v>3</v>
          </cell>
          <cell r="AL175" t="str">
            <v>PRCPEB</v>
          </cell>
          <cell r="AM175" t="str">
            <v>PP1</v>
          </cell>
          <cell r="AN175" t="str">
            <v>+</v>
          </cell>
          <cell r="AO175" t="str">
            <v>P</v>
          </cell>
          <cell r="AP175" t="str">
            <v>PLEU</v>
          </cell>
          <cell r="AQ175" t="str">
            <v>EUR4</v>
          </cell>
          <cell r="AR175" t="str">
            <v>20</v>
          </cell>
          <cell r="AS175" t="str">
            <v>PAM1</v>
          </cell>
          <cell r="AT175" t="str">
            <v>PNE1</v>
          </cell>
          <cell r="AU175">
            <v>43070</v>
          </cell>
        </row>
        <row r="176">
          <cell r="A176">
            <v>856291</v>
          </cell>
          <cell r="B176" t="str">
            <v>295/80R22.5 X COACH Z TL 154/150M VG MI</v>
          </cell>
          <cell r="C176" t="str">
            <v>101</v>
          </cell>
          <cell r="D176" t="str">
            <v>EUR STD</v>
          </cell>
          <cell r="E176" t="str">
            <v>O</v>
          </cell>
          <cell r="F176" t="str">
            <v>101</v>
          </cell>
          <cell r="G176" t="str">
            <v>PL</v>
          </cell>
          <cell r="H176" t="str">
            <v>C</v>
          </cell>
          <cell r="I176" t="str">
            <v>P</v>
          </cell>
          <cell r="J176" t="str">
            <v>002</v>
          </cell>
          <cell r="K176" t="str">
            <v>MICHELIN</v>
          </cell>
          <cell r="L176" t="str">
            <v>1EM</v>
          </cell>
          <cell r="M176" t="str">
            <v>X COACH Z</v>
          </cell>
          <cell r="N176" t="str">
            <v>295/80R22.5</v>
          </cell>
          <cell r="O176">
            <v>295</v>
          </cell>
          <cell r="P176" t="str">
            <v>80</v>
          </cell>
          <cell r="Q176">
            <v>22.5</v>
          </cell>
          <cell r="R176" t="str">
            <v>R</v>
          </cell>
          <cell r="S176">
            <v>154</v>
          </cell>
          <cell r="T176">
            <v>150</v>
          </cell>
          <cell r="U176" t="str">
            <v>M</v>
          </cell>
          <cell r="V176">
            <v>0</v>
          </cell>
          <cell r="W176">
            <v>0</v>
          </cell>
          <cell r="X176" t="str">
            <v/>
          </cell>
          <cell r="Y176" t="str">
            <v>H</v>
          </cell>
          <cell r="Z176" t="str">
            <v/>
          </cell>
          <cell r="AA176">
            <v>59658</v>
          </cell>
          <cell r="AD176" t="str">
            <v>TL</v>
          </cell>
          <cell r="AE176" t="str">
            <v>C</v>
          </cell>
          <cell r="AF176" t="str">
            <v>G</v>
          </cell>
          <cell r="AG176" t="str">
            <v>A</v>
          </cell>
          <cell r="AH176" t="str">
            <v>Z</v>
          </cell>
          <cell r="AI176" t="str">
            <v/>
          </cell>
          <cell r="AJ176">
            <v>14.1</v>
          </cell>
          <cell r="AK176">
            <v>3</v>
          </cell>
          <cell r="AL176" t="str">
            <v>PRCGAZ</v>
          </cell>
          <cell r="AM176" t="str">
            <v>PCO</v>
          </cell>
          <cell r="AN176" t="str">
            <v>+</v>
          </cell>
          <cell r="AO176" t="str">
            <v>P</v>
          </cell>
          <cell r="AP176" t="str">
            <v>PLEU</v>
          </cell>
          <cell r="AQ176" t="str">
            <v>EUR1</v>
          </cell>
          <cell r="AR176" t="str">
            <v>20</v>
          </cell>
          <cell r="AS176" t="str">
            <v>PNE1</v>
          </cell>
          <cell r="AT176" t="str">
            <v>PNE1</v>
          </cell>
          <cell r="AU176">
            <v>43344</v>
          </cell>
        </row>
        <row r="177">
          <cell r="A177">
            <v>856711</v>
          </cell>
          <cell r="B177" t="str">
            <v>245/70R19.5 X MULTI Z TL 136/134M VG MI</v>
          </cell>
          <cell r="C177" t="str">
            <v>101</v>
          </cell>
          <cell r="D177" t="str">
            <v>EUR STD</v>
          </cell>
          <cell r="E177" t="str">
            <v>O</v>
          </cell>
          <cell r="F177" t="str">
            <v>101</v>
          </cell>
          <cell r="G177" t="str">
            <v>PL</v>
          </cell>
          <cell r="H177" t="str">
            <v>C</v>
          </cell>
          <cell r="I177" t="str">
            <v>P</v>
          </cell>
          <cell r="J177" t="str">
            <v>002</v>
          </cell>
          <cell r="K177" t="str">
            <v>MICHELIN</v>
          </cell>
          <cell r="L177" t="str">
            <v>0LT</v>
          </cell>
          <cell r="M177" t="str">
            <v>X MULTI Z</v>
          </cell>
          <cell r="N177" t="str">
            <v>245/70R19.5</v>
          </cell>
          <cell r="O177">
            <v>245</v>
          </cell>
          <cell r="P177" t="str">
            <v>70</v>
          </cell>
          <cell r="Q177">
            <v>19.5</v>
          </cell>
          <cell r="R177" t="str">
            <v>R</v>
          </cell>
          <cell r="S177">
            <v>136</v>
          </cell>
          <cell r="T177">
            <v>134</v>
          </cell>
          <cell r="U177" t="str">
            <v>M</v>
          </cell>
          <cell r="V177">
            <v>0</v>
          </cell>
          <cell r="W177">
            <v>0</v>
          </cell>
          <cell r="X177" t="str">
            <v/>
          </cell>
          <cell r="Y177" t="str">
            <v/>
          </cell>
          <cell r="Z177" t="str">
            <v>16</v>
          </cell>
          <cell r="AA177">
            <v>33297</v>
          </cell>
          <cell r="AD177" t="str">
            <v>TL</v>
          </cell>
          <cell r="AE177" t="str">
            <v>C</v>
          </cell>
          <cell r="AF177" t="str">
            <v>M</v>
          </cell>
          <cell r="AG177" t="str">
            <v>E</v>
          </cell>
          <cell r="AH177" t="str">
            <v>Z</v>
          </cell>
          <cell r="AI177" t="str">
            <v/>
          </cell>
          <cell r="AJ177">
            <v>12</v>
          </cell>
          <cell r="AK177">
            <v>3</v>
          </cell>
          <cell r="AL177" t="str">
            <v>PRCMEZ</v>
          </cell>
          <cell r="AM177" t="str">
            <v>PT1</v>
          </cell>
          <cell r="AN177" t="str">
            <v>+</v>
          </cell>
          <cell r="AO177" t="str">
            <v>P</v>
          </cell>
          <cell r="AP177" t="str">
            <v/>
          </cell>
          <cell r="AQ177" t="str">
            <v>EU23</v>
          </cell>
          <cell r="AR177" t="str">
            <v>20</v>
          </cell>
          <cell r="AS177" t="str">
            <v>PNE1</v>
          </cell>
          <cell r="AT177" t="str">
            <v>PNE1</v>
          </cell>
          <cell r="AU177">
            <v>42064</v>
          </cell>
          <cell r="AV177">
            <v>45717</v>
          </cell>
        </row>
        <row r="178">
          <cell r="A178">
            <v>856711</v>
          </cell>
          <cell r="B178" t="str">
            <v>245/70R19.5 X MULTI Z TL 136/134M VG MI</v>
          </cell>
          <cell r="C178" t="str">
            <v>101</v>
          </cell>
          <cell r="D178" t="str">
            <v>EUR STD</v>
          </cell>
          <cell r="E178" t="str">
            <v>O</v>
          </cell>
          <cell r="F178" t="str">
            <v>101</v>
          </cell>
          <cell r="G178" t="str">
            <v>PL</v>
          </cell>
          <cell r="H178" t="str">
            <v>C</v>
          </cell>
          <cell r="I178" t="str">
            <v>P</v>
          </cell>
          <cell r="J178" t="str">
            <v>002</v>
          </cell>
          <cell r="K178" t="str">
            <v>MICHELIN</v>
          </cell>
          <cell r="L178" t="str">
            <v>0LT</v>
          </cell>
          <cell r="M178" t="str">
            <v>X MULTI Z</v>
          </cell>
          <cell r="N178" t="str">
            <v>245/70R19.5</v>
          </cell>
          <cell r="O178">
            <v>245</v>
          </cell>
          <cell r="P178" t="str">
            <v>70</v>
          </cell>
          <cell r="Q178">
            <v>19.5</v>
          </cell>
          <cell r="R178" t="str">
            <v>R</v>
          </cell>
          <cell r="S178">
            <v>136</v>
          </cell>
          <cell r="T178">
            <v>134</v>
          </cell>
          <cell r="U178" t="str">
            <v>M</v>
          </cell>
          <cell r="V178">
            <v>0</v>
          </cell>
          <cell r="W178">
            <v>0</v>
          </cell>
          <cell r="X178" t="str">
            <v/>
          </cell>
          <cell r="Y178" t="str">
            <v/>
          </cell>
          <cell r="Z178" t="str">
            <v>16</v>
          </cell>
          <cell r="AA178">
            <v>33297</v>
          </cell>
          <cell r="AD178" t="str">
            <v>TL</v>
          </cell>
          <cell r="AE178" t="str">
            <v>C</v>
          </cell>
          <cell r="AF178" t="str">
            <v>M</v>
          </cell>
          <cell r="AG178" t="str">
            <v>E</v>
          </cell>
          <cell r="AH178" t="str">
            <v>Z</v>
          </cell>
          <cell r="AI178" t="str">
            <v/>
          </cell>
          <cell r="AJ178">
            <v>12</v>
          </cell>
          <cell r="AK178">
            <v>3</v>
          </cell>
          <cell r="AL178" t="str">
            <v>PRCMEZ</v>
          </cell>
          <cell r="AM178" t="str">
            <v>PT1</v>
          </cell>
          <cell r="AN178" t="str">
            <v>+</v>
          </cell>
          <cell r="AO178" t="str">
            <v>P</v>
          </cell>
          <cell r="AP178" t="str">
            <v/>
          </cell>
          <cell r="AQ178" t="str">
            <v>P001</v>
          </cell>
          <cell r="AR178" t="str">
            <v>20</v>
          </cell>
          <cell r="AS178" t="str">
            <v>PNE1</v>
          </cell>
          <cell r="AT178" t="str">
            <v>PNE1</v>
          </cell>
          <cell r="AU178">
            <v>42064</v>
          </cell>
          <cell r="AV178">
            <v>45717</v>
          </cell>
        </row>
        <row r="179">
          <cell r="A179">
            <v>856711</v>
          </cell>
          <cell r="B179" t="str">
            <v>245/70R19.5 X MULTI Z TL 136/134M VG MI</v>
          </cell>
          <cell r="C179" t="str">
            <v>101</v>
          </cell>
          <cell r="D179" t="str">
            <v>EUR STD</v>
          </cell>
          <cell r="E179" t="str">
            <v>O</v>
          </cell>
          <cell r="F179" t="str">
            <v>101</v>
          </cell>
          <cell r="G179" t="str">
            <v>PL</v>
          </cell>
          <cell r="H179" t="str">
            <v>C</v>
          </cell>
          <cell r="I179" t="str">
            <v>P</v>
          </cell>
          <cell r="J179" t="str">
            <v>002</v>
          </cell>
          <cell r="K179" t="str">
            <v>MICHELIN</v>
          </cell>
          <cell r="L179" t="str">
            <v>0LT</v>
          </cell>
          <cell r="M179" t="str">
            <v>X MULTI Z</v>
          </cell>
          <cell r="N179" t="str">
            <v>245/70R19.5</v>
          </cell>
          <cell r="O179">
            <v>245</v>
          </cell>
          <cell r="P179" t="str">
            <v>70</v>
          </cell>
          <cell r="Q179">
            <v>19.5</v>
          </cell>
          <cell r="R179" t="str">
            <v>R</v>
          </cell>
          <cell r="S179">
            <v>136</v>
          </cell>
          <cell r="T179">
            <v>134</v>
          </cell>
          <cell r="U179" t="str">
            <v>M</v>
          </cell>
          <cell r="V179">
            <v>0</v>
          </cell>
          <cell r="W179">
            <v>0</v>
          </cell>
          <cell r="X179" t="str">
            <v/>
          </cell>
          <cell r="Y179" t="str">
            <v/>
          </cell>
          <cell r="Z179" t="str">
            <v>16</v>
          </cell>
          <cell r="AA179">
            <v>33297</v>
          </cell>
          <cell r="AD179" t="str">
            <v>TL</v>
          </cell>
          <cell r="AE179" t="str">
            <v>C</v>
          </cell>
          <cell r="AF179" t="str">
            <v>M</v>
          </cell>
          <cell r="AG179" t="str">
            <v>E</v>
          </cell>
          <cell r="AH179" t="str">
            <v>Z</v>
          </cell>
          <cell r="AI179" t="str">
            <v/>
          </cell>
          <cell r="AJ179">
            <v>12</v>
          </cell>
          <cell r="AK179">
            <v>3</v>
          </cell>
          <cell r="AL179" t="str">
            <v>PRCMEZ</v>
          </cell>
          <cell r="AM179" t="str">
            <v>PT1</v>
          </cell>
          <cell r="AN179" t="str">
            <v>+</v>
          </cell>
          <cell r="AO179" t="str">
            <v>P</v>
          </cell>
          <cell r="AP179" t="str">
            <v/>
          </cell>
          <cell r="AQ179" t="str">
            <v>P903</v>
          </cell>
          <cell r="AR179" t="str">
            <v>20</v>
          </cell>
          <cell r="AS179" t="str">
            <v>PNE1</v>
          </cell>
          <cell r="AT179" t="str">
            <v>PNE1</v>
          </cell>
          <cell r="AU179">
            <v>42064</v>
          </cell>
          <cell r="AV179">
            <v>45717</v>
          </cell>
        </row>
        <row r="180">
          <cell r="A180">
            <v>856711</v>
          </cell>
          <cell r="B180" t="str">
            <v>245/70R19.5 X MULTI Z TL 136/134M VG MI</v>
          </cell>
          <cell r="C180" t="str">
            <v>101</v>
          </cell>
          <cell r="D180" t="str">
            <v>EUR STD</v>
          </cell>
          <cell r="E180" t="str">
            <v>O</v>
          </cell>
          <cell r="F180" t="str">
            <v>101</v>
          </cell>
          <cell r="G180" t="str">
            <v>PL</v>
          </cell>
          <cell r="H180" t="str">
            <v>C</v>
          </cell>
          <cell r="I180" t="str">
            <v>P</v>
          </cell>
          <cell r="J180" t="str">
            <v>002</v>
          </cell>
          <cell r="K180" t="str">
            <v>MICHELIN</v>
          </cell>
          <cell r="L180" t="str">
            <v>0LT</v>
          </cell>
          <cell r="M180" t="str">
            <v>X MULTI Z</v>
          </cell>
          <cell r="N180" t="str">
            <v>245/70R19.5</v>
          </cell>
          <cell r="O180">
            <v>245</v>
          </cell>
          <cell r="P180" t="str">
            <v>70</v>
          </cell>
          <cell r="Q180">
            <v>19.5</v>
          </cell>
          <cell r="R180" t="str">
            <v>R</v>
          </cell>
          <cell r="S180">
            <v>136</v>
          </cell>
          <cell r="T180">
            <v>134</v>
          </cell>
          <cell r="U180" t="str">
            <v>M</v>
          </cell>
          <cell r="V180">
            <v>0</v>
          </cell>
          <cell r="W180">
            <v>0</v>
          </cell>
          <cell r="X180" t="str">
            <v/>
          </cell>
          <cell r="Y180" t="str">
            <v/>
          </cell>
          <cell r="Z180" t="str">
            <v>16</v>
          </cell>
          <cell r="AA180">
            <v>33297</v>
          </cell>
          <cell r="AD180" t="str">
            <v>TL</v>
          </cell>
          <cell r="AE180" t="str">
            <v>C</v>
          </cell>
          <cell r="AF180" t="str">
            <v>M</v>
          </cell>
          <cell r="AG180" t="str">
            <v>E</v>
          </cell>
          <cell r="AH180" t="str">
            <v>Z</v>
          </cell>
          <cell r="AI180" t="str">
            <v/>
          </cell>
          <cell r="AJ180">
            <v>12</v>
          </cell>
          <cell r="AK180">
            <v>3</v>
          </cell>
          <cell r="AL180" t="str">
            <v>PRCMEZ</v>
          </cell>
          <cell r="AM180" t="str">
            <v>PT1</v>
          </cell>
          <cell r="AN180" t="str">
            <v>+</v>
          </cell>
          <cell r="AO180" t="str">
            <v>P</v>
          </cell>
          <cell r="AP180" t="str">
            <v/>
          </cell>
          <cell r="AQ180" t="str">
            <v>P904</v>
          </cell>
          <cell r="AR180" t="str">
            <v>20</v>
          </cell>
          <cell r="AS180" t="str">
            <v>PNE1</v>
          </cell>
          <cell r="AT180" t="str">
            <v>PNE1</v>
          </cell>
          <cell r="AU180">
            <v>42064</v>
          </cell>
          <cell r="AV180">
            <v>45717</v>
          </cell>
        </row>
        <row r="181">
          <cell r="A181">
            <v>856711</v>
          </cell>
          <cell r="B181" t="str">
            <v>245/70R19.5 X MULTI Z TL 136/134M VG MI</v>
          </cell>
          <cell r="C181" t="str">
            <v>101</v>
          </cell>
          <cell r="D181" t="str">
            <v>EUR STD</v>
          </cell>
          <cell r="E181" t="str">
            <v>O</v>
          </cell>
          <cell r="F181" t="str">
            <v>101</v>
          </cell>
          <cell r="G181" t="str">
            <v>PL</v>
          </cell>
          <cell r="H181" t="str">
            <v>C</v>
          </cell>
          <cell r="I181" t="str">
            <v>P</v>
          </cell>
          <cell r="J181" t="str">
            <v>002</v>
          </cell>
          <cell r="K181" t="str">
            <v>MICHELIN</v>
          </cell>
          <cell r="L181" t="str">
            <v>0LT</v>
          </cell>
          <cell r="M181" t="str">
            <v>X MULTI Z</v>
          </cell>
          <cell r="N181" t="str">
            <v>245/70R19.5</v>
          </cell>
          <cell r="O181">
            <v>245</v>
          </cell>
          <cell r="P181" t="str">
            <v>70</v>
          </cell>
          <cell r="Q181">
            <v>19.5</v>
          </cell>
          <cell r="R181" t="str">
            <v>R</v>
          </cell>
          <cell r="S181">
            <v>136</v>
          </cell>
          <cell r="T181">
            <v>134</v>
          </cell>
          <cell r="U181" t="str">
            <v>M</v>
          </cell>
          <cell r="V181">
            <v>0</v>
          </cell>
          <cell r="W181">
            <v>0</v>
          </cell>
          <cell r="X181" t="str">
            <v/>
          </cell>
          <cell r="Y181" t="str">
            <v/>
          </cell>
          <cell r="Z181" t="str">
            <v>16</v>
          </cell>
          <cell r="AA181">
            <v>33297</v>
          </cell>
          <cell r="AD181" t="str">
            <v>TL</v>
          </cell>
          <cell r="AE181" t="str">
            <v>C</v>
          </cell>
          <cell r="AF181" t="str">
            <v>M</v>
          </cell>
          <cell r="AG181" t="str">
            <v>E</v>
          </cell>
          <cell r="AH181" t="str">
            <v>Z</v>
          </cell>
          <cell r="AI181" t="str">
            <v/>
          </cell>
          <cell r="AJ181">
            <v>12</v>
          </cell>
          <cell r="AK181">
            <v>3</v>
          </cell>
          <cell r="AL181" t="str">
            <v>PRCMEZ</v>
          </cell>
          <cell r="AM181" t="str">
            <v>PT1</v>
          </cell>
          <cell r="AN181" t="str">
            <v>+</v>
          </cell>
          <cell r="AO181" t="str">
            <v>P</v>
          </cell>
          <cell r="AP181" t="str">
            <v/>
          </cell>
          <cell r="AQ181" t="str">
            <v>P905</v>
          </cell>
          <cell r="AR181" t="str">
            <v>20</v>
          </cell>
          <cell r="AS181" t="str">
            <v>PNE1</v>
          </cell>
          <cell r="AT181" t="str">
            <v>PNE1</v>
          </cell>
          <cell r="AU181">
            <v>42064</v>
          </cell>
          <cell r="AV181">
            <v>45717</v>
          </cell>
        </row>
        <row r="182">
          <cell r="A182">
            <v>856711</v>
          </cell>
          <cell r="B182" t="str">
            <v>245/70R19.5 X MULTI Z TL 136/134M VG MI</v>
          </cell>
          <cell r="C182" t="str">
            <v>101</v>
          </cell>
          <cell r="D182" t="str">
            <v>EUR STD</v>
          </cell>
          <cell r="E182" t="str">
            <v>O</v>
          </cell>
          <cell r="F182" t="str">
            <v>101</v>
          </cell>
          <cell r="G182" t="str">
            <v>PL</v>
          </cell>
          <cell r="H182" t="str">
            <v>C</v>
          </cell>
          <cell r="I182" t="str">
            <v>P</v>
          </cell>
          <cell r="J182" t="str">
            <v>002</v>
          </cell>
          <cell r="K182" t="str">
            <v>MICHELIN</v>
          </cell>
          <cell r="L182" t="str">
            <v>0LT</v>
          </cell>
          <cell r="M182" t="str">
            <v>X MULTI Z</v>
          </cell>
          <cell r="N182" t="str">
            <v>245/70R19.5</v>
          </cell>
          <cell r="O182">
            <v>245</v>
          </cell>
          <cell r="P182" t="str">
            <v>70</v>
          </cell>
          <cell r="Q182">
            <v>19.5</v>
          </cell>
          <cell r="R182" t="str">
            <v>R</v>
          </cell>
          <cell r="S182">
            <v>136</v>
          </cell>
          <cell r="T182">
            <v>134</v>
          </cell>
          <cell r="U182" t="str">
            <v>M</v>
          </cell>
          <cell r="V182">
            <v>0</v>
          </cell>
          <cell r="W182">
            <v>0</v>
          </cell>
          <cell r="X182" t="str">
            <v/>
          </cell>
          <cell r="Y182" t="str">
            <v/>
          </cell>
          <cell r="Z182" t="str">
            <v>16</v>
          </cell>
          <cell r="AA182">
            <v>33297</v>
          </cell>
          <cell r="AD182" t="str">
            <v>TL</v>
          </cell>
          <cell r="AE182" t="str">
            <v>C</v>
          </cell>
          <cell r="AF182" t="str">
            <v>M</v>
          </cell>
          <cell r="AG182" t="str">
            <v>E</v>
          </cell>
          <cell r="AH182" t="str">
            <v>Z</v>
          </cell>
          <cell r="AI182" t="str">
            <v/>
          </cell>
          <cell r="AJ182">
            <v>12</v>
          </cell>
          <cell r="AK182">
            <v>3</v>
          </cell>
          <cell r="AL182" t="str">
            <v>PRCMEZ</v>
          </cell>
          <cell r="AM182" t="str">
            <v>PT1</v>
          </cell>
          <cell r="AN182" t="str">
            <v>+</v>
          </cell>
          <cell r="AO182" t="str">
            <v>P</v>
          </cell>
          <cell r="AP182" t="str">
            <v/>
          </cell>
          <cell r="AQ182" t="str">
            <v>EU16</v>
          </cell>
          <cell r="AR182" t="str">
            <v>20</v>
          </cell>
          <cell r="AS182" t="str">
            <v>PNE1</v>
          </cell>
          <cell r="AT182" t="str">
            <v>PNE1</v>
          </cell>
          <cell r="AU182">
            <v>42064</v>
          </cell>
          <cell r="AV182">
            <v>45717</v>
          </cell>
        </row>
        <row r="183">
          <cell r="A183">
            <v>856711</v>
          </cell>
          <cell r="B183" t="str">
            <v>245/70R19.5 X MULTI Z TL 136/134M VG MI</v>
          </cell>
          <cell r="C183" t="str">
            <v>101</v>
          </cell>
          <cell r="D183" t="str">
            <v>EUR STD</v>
          </cell>
          <cell r="E183" t="str">
            <v>O</v>
          </cell>
          <cell r="F183" t="str">
            <v>101</v>
          </cell>
          <cell r="G183" t="str">
            <v>PL</v>
          </cell>
          <cell r="H183" t="str">
            <v>C</v>
          </cell>
          <cell r="I183" t="str">
            <v>P</v>
          </cell>
          <cell r="J183" t="str">
            <v>002</v>
          </cell>
          <cell r="K183" t="str">
            <v>MICHELIN</v>
          </cell>
          <cell r="L183" t="str">
            <v>0LT</v>
          </cell>
          <cell r="M183" t="str">
            <v>X MULTI Z</v>
          </cell>
          <cell r="N183" t="str">
            <v>245/70R19.5</v>
          </cell>
          <cell r="O183">
            <v>245</v>
          </cell>
          <cell r="P183" t="str">
            <v>70</v>
          </cell>
          <cell r="Q183">
            <v>19.5</v>
          </cell>
          <cell r="R183" t="str">
            <v>R</v>
          </cell>
          <cell r="S183">
            <v>136</v>
          </cell>
          <cell r="T183">
            <v>134</v>
          </cell>
          <cell r="U183" t="str">
            <v>M</v>
          </cell>
          <cell r="V183">
            <v>0</v>
          </cell>
          <cell r="W183">
            <v>0</v>
          </cell>
          <cell r="X183" t="str">
            <v/>
          </cell>
          <cell r="Y183" t="str">
            <v/>
          </cell>
          <cell r="Z183" t="str">
            <v>16</v>
          </cell>
          <cell r="AA183">
            <v>33297</v>
          </cell>
          <cell r="AD183" t="str">
            <v>TL</v>
          </cell>
          <cell r="AE183" t="str">
            <v>C</v>
          </cell>
          <cell r="AF183" t="str">
            <v>M</v>
          </cell>
          <cell r="AG183" t="str">
            <v>E</v>
          </cell>
          <cell r="AH183" t="str">
            <v>Z</v>
          </cell>
          <cell r="AI183" t="str">
            <v/>
          </cell>
          <cell r="AJ183">
            <v>12</v>
          </cell>
          <cell r="AK183">
            <v>3</v>
          </cell>
          <cell r="AL183" t="str">
            <v>PRCMEZ</v>
          </cell>
          <cell r="AM183" t="str">
            <v>PT1</v>
          </cell>
          <cell r="AN183" t="str">
            <v>+</v>
          </cell>
          <cell r="AO183" t="str">
            <v>P</v>
          </cell>
          <cell r="AP183" t="str">
            <v/>
          </cell>
          <cell r="AQ183" t="str">
            <v>P043</v>
          </cell>
          <cell r="AR183" t="str">
            <v>20</v>
          </cell>
          <cell r="AS183" t="str">
            <v>PNE1</v>
          </cell>
          <cell r="AT183" t="str">
            <v>PNE1</v>
          </cell>
          <cell r="AU183">
            <v>42064</v>
          </cell>
          <cell r="AV183">
            <v>45717</v>
          </cell>
        </row>
        <row r="184">
          <cell r="A184">
            <v>856711</v>
          </cell>
          <cell r="B184" t="str">
            <v>245/70R19.5 X MULTI Z TL 136/134M VG MI</v>
          </cell>
          <cell r="C184" t="str">
            <v>101</v>
          </cell>
          <cell r="D184" t="str">
            <v>EUR STD</v>
          </cell>
          <cell r="E184" t="str">
            <v>O</v>
          </cell>
          <cell r="F184" t="str">
            <v>101</v>
          </cell>
          <cell r="G184" t="str">
            <v>PL</v>
          </cell>
          <cell r="H184" t="str">
            <v>C</v>
          </cell>
          <cell r="I184" t="str">
            <v>P</v>
          </cell>
          <cell r="J184" t="str">
            <v>002</v>
          </cell>
          <cell r="K184" t="str">
            <v>MICHELIN</v>
          </cell>
          <cell r="L184" t="str">
            <v>0LT</v>
          </cell>
          <cell r="M184" t="str">
            <v>X MULTI Z</v>
          </cell>
          <cell r="N184" t="str">
            <v>245/70R19.5</v>
          </cell>
          <cell r="O184">
            <v>245</v>
          </cell>
          <cell r="P184" t="str">
            <v>70</v>
          </cell>
          <cell r="Q184">
            <v>19.5</v>
          </cell>
          <cell r="R184" t="str">
            <v>R</v>
          </cell>
          <cell r="S184">
            <v>136</v>
          </cell>
          <cell r="T184">
            <v>134</v>
          </cell>
          <cell r="U184" t="str">
            <v>M</v>
          </cell>
          <cell r="V184">
            <v>0</v>
          </cell>
          <cell r="W184">
            <v>0</v>
          </cell>
          <cell r="X184" t="str">
            <v/>
          </cell>
          <cell r="Y184" t="str">
            <v/>
          </cell>
          <cell r="Z184" t="str">
            <v>16</v>
          </cell>
          <cell r="AA184">
            <v>33297</v>
          </cell>
          <cell r="AD184" t="str">
            <v>TL</v>
          </cell>
          <cell r="AE184" t="str">
            <v>C</v>
          </cell>
          <cell r="AF184" t="str">
            <v>M</v>
          </cell>
          <cell r="AG184" t="str">
            <v>E</v>
          </cell>
          <cell r="AH184" t="str">
            <v>Z</v>
          </cell>
          <cell r="AI184" t="str">
            <v/>
          </cell>
          <cell r="AJ184">
            <v>12</v>
          </cell>
          <cell r="AK184">
            <v>3</v>
          </cell>
          <cell r="AL184" t="str">
            <v>PRCMEZ</v>
          </cell>
          <cell r="AM184" t="str">
            <v>PT1</v>
          </cell>
          <cell r="AN184" t="str">
            <v>+</v>
          </cell>
          <cell r="AO184" t="str">
            <v>P</v>
          </cell>
          <cell r="AP184" t="str">
            <v/>
          </cell>
          <cell r="AQ184" t="str">
            <v>P045</v>
          </cell>
          <cell r="AR184" t="str">
            <v>20</v>
          </cell>
          <cell r="AS184" t="str">
            <v>PNE1</v>
          </cell>
          <cell r="AT184" t="str">
            <v>PNE1</v>
          </cell>
          <cell r="AU184">
            <v>42064</v>
          </cell>
          <cell r="AV184">
            <v>45717</v>
          </cell>
        </row>
        <row r="185">
          <cell r="A185">
            <v>856711</v>
          </cell>
          <cell r="B185" t="str">
            <v>245/70R19.5 X MULTI Z TL 136/134M VG MI</v>
          </cell>
          <cell r="C185" t="str">
            <v>101</v>
          </cell>
          <cell r="D185" t="str">
            <v>EUR STD</v>
          </cell>
          <cell r="E185" t="str">
            <v>O</v>
          </cell>
          <cell r="F185" t="str">
            <v>101</v>
          </cell>
          <cell r="G185" t="str">
            <v>PL</v>
          </cell>
          <cell r="H185" t="str">
            <v>C</v>
          </cell>
          <cell r="I185" t="str">
            <v>P</v>
          </cell>
          <cell r="J185" t="str">
            <v>002</v>
          </cell>
          <cell r="K185" t="str">
            <v>MICHELIN</v>
          </cell>
          <cell r="L185" t="str">
            <v>0LT</v>
          </cell>
          <cell r="M185" t="str">
            <v>X MULTI Z</v>
          </cell>
          <cell r="N185" t="str">
            <v>245/70R19.5</v>
          </cell>
          <cell r="O185">
            <v>245</v>
          </cell>
          <cell r="P185" t="str">
            <v>70</v>
          </cell>
          <cell r="Q185">
            <v>19.5</v>
          </cell>
          <cell r="R185" t="str">
            <v>R</v>
          </cell>
          <cell r="S185">
            <v>136</v>
          </cell>
          <cell r="T185">
            <v>134</v>
          </cell>
          <cell r="U185" t="str">
            <v>M</v>
          </cell>
          <cell r="V185">
            <v>0</v>
          </cell>
          <cell r="W185">
            <v>0</v>
          </cell>
          <cell r="X185" t="str">
            <v/>
          </cell>
          <cell r="Y185" t="str">
            <v/>
          </cell>
          <cell r="Z185" t="str">
            <v>16</v>
          </cell>
          <cell r="AA185">
            <v>33297</v>
          </cell>
          <cell r="AD185" t="str">
            <v>TL</v>
          </cell>
          <cell r="AE185" t="str">
            <v>C</v>
          </cell>
          <cell r="AF185" t="str">
            <v>M</v>
          </cell>
          <cell r="AG185" t="str">
            <v>E</v>
          </cell>
          <cell r="AH185" t="str">
            <v>Z</v>
          </cell>
          <cell r="AI185" t="str">
            <v/>
          </cell>
          <cell r="AJ185">
            <v>12</v>
          </cell>
          <cell r="AK185">
            <v>3</v>
          </cell>
          <cell r="AL185" t="str">
            <v>PRCMEZ</v>
          </cell>
          <cell r="AM185" t="str">
            <v>PT1</v>
          </cell>
          <cell r="AN185" t="str">
            <v>+</v>
          </cell>
          <cell r="AO185" t="str">
            <v>P</v>
          </cell>
          <cell r="AP185" t="str">
            <v/>
          </cell>
          <cell r="AQ185" t="str">
            <v>P018</v>
          </cell>
          <cell r="AR185" t="str">
            <v>20</v>
          </cell>
          <cell r="AS185" t="str">
            <v>PNE1</v>
          </cell>
          <cell r="AT185" t="str">
            <v>PNE1</v>
          </cell>
          <cell r="AU185">
            <v>42064</v>
          </cell>
          <cell r="AV185">
            <v>45717</v>
          </cell>
        </row>
        <row r="186">
          <cell r="A186">
            <v>856711</v>
          </cell>
          <cell r="B186" t="str">
            <v>245/70R19.5 X MULTI Z TL 136/134M VG MI</v>
          </cell>
          <cell r="C186" t="str">
            <v>101</v>
          </cell>
          <cell r="D186" t="str">
            <v>EUR STD</v>
          </cell>
          <cell r="E186" t="str">
            <v>O</v>
          </cell>
          <cell r="F186" t="str">
            <v>101</v>
          </cell>
          <cell r="G186" t="str">
            <v>PL</v>
          </cell>
          <cell r="H186" t="str">
            <v>C</v>
          </cell>
          <cell r="I186" t="str">
            <v>P</v>
          </cell>
          <cell r="J186" t="str">
            <v>002</v>
          </cell>
          <cell r="K186" t="str">
            <v>MICHELIN</v>
          </cell>
          <cell r="L186" t="str">
            <v>0LT</v>
          </cell>
          <cell r="M186" t="str">
            <v>X MULTI Z</v>
          </cell>
          <cell r="N186" t="str">
            <v>245/70R19.5</v>
          </cell>
          <cell r="O186">
            <v>245</v>
          </cell>
          <cell r="P186" t="str">
            <v>70</v>
          </cell>
          <cell r="Q186">
            <v>19.5</v>
          </cell>
          <cell r="R186" t="str">
            <v>R</v>
          </cell>
          <cell r="S186">
            <v>136</v>
          </cell>
          <cell r="T186">
            <v>134</v>
          </cell>
          <cell r="U186" t="str">
            <v>M</v>
          </cell>
          <cell r="V186">
            <v>0</v>
          </cell>
          <cell r="W186">
            <v>0</v>
          </cell>
          <cell r="X186" t="str">
            <v/>
          </cell>
          <cell r="Y186" t="str">
            <v/>
          </cell>
          <cell r="Z186" t="str">
            <v>16</v>
          </cell>
          <cell r="AA186">
            <v>33297</v>
          </cell>
          <cell r="AD186" t="str">
            <v>TL</v>
          </cell>
          <cell r="AE186" t="str">
            <v>C</v>
          </cell>
          <cell r="AF186" t="str">
            <v>M</v>
          </cell>
          <cell r="AG186" t="str">
            <v>E</v>
          </cell>
          <cell r="AH186" t="str">
            <v>Z</v>
          </cell>
          <cell r="AI186" t="str">
            <v/>
          </cell>
          <cell r="AJ186">
            <v>12</v>
          </cell>
          <cell r="AK186">
            <v>3</v>
          </cell>
          <cell r="AL186" t="str">
            <v>PRCMEZ</v>
          </cell>
          <cell r="AM186" t="str">
            <v>PT1</v>
          </cell>
          <cell r="AN186" t="str">
            <v>+</v>
          </cell>
          <cell r="AO186" t="str">
            <v>P</v>
          </cell>
          <cell r="AP186" t="str">
            <v/>
          </cell>
          <cell r="AQ186" t="str">
            <v>P040</v>
          </cell>
          <cell r="AR186" t="str">
            <v>20</v>
          </cell>
          <cell r="AS186" t="str">
            <v>PNE1</v>
          </cell>
          <cell r="AT186" t="str">
            <v>PNE1</v>
          </cell>
          <cell r="AU186">
            <v>42064</v>
          </cell>
          <cell r="AV186">
            <v>45717</v>
          </cell>
        </row>
        <row r="187">
          <cell r="A187">
            <v>856711</v>
          </cell>
          <cell r="B187" t="str">
            <v>245/70R19.5 X MULTI Z TL 136/134M VG MI</v>
          </cell>
          <cell r="C187" t="str">
            <v>101</v>
          </cell>
          <cell r="D187" t="str">
            <v>EUR STD</v>
          </cell>
          <cell r="E187" t="str">
            <v>O</v>
          </cell>
          <cell r="F187" t="str">
            <v>101</v>
          </cell>
          <cell r="G187" t="str">
            <v>PL</v>
          </cell>
          <cell r="H187" t="str">
            <v>C</v>
          </cell>
          <cell r="I187" t="str">
            <v>P</v>
          </cell>
          <cell r="J187" t="str">
            <v>002</v>
          </cell>
          <cell r="K187" t="str">
            <v>MICHELIN</v>
          </cell>
          <cell r="L187" t="str">
            <v>0LT</v>
          </cell>
          <cell r="M187" t="str">
            <v>X MULTI Z</v>
          </cell>
          <cell r="N187" t="str">
            <v>245/70R19.5</v>
          </cell>
          <cell r="O187">
            <v>245</v>
          </cell>
          <cell r="P187" t="str">
            <v>70</v>
          </cell>
          <cell r="Q187">
            <v>19.5</v>
          </cell>
          <cell r="R187" t="str">
            <v>R</v>
          </cell>
          <cell r="S187">
            <v>136</v>
          </cell>
          <cell r="T187">
            <v>134</v>
          </cell>
          <cell r="U187" t="str">
            <v>M</v>
          </cell>
          <cell r="V187">
            <v>0</v>
          </cell>
          <cell r="W187">
            <v>0</v>
          </cell>
          <cell r="X187" t="str">
            <v/>
          </cell>
          <cell r="Y187" t="str">
            <v/>
          </cell>
          <cell r="Z187" t="str">
            <v>16</v>
          </cell>
          <cell r="AA187">
            <v>33297</v>
          </cell>
          <cell r="AD187" t="str">
            <v>TL</v>
          </cell>
          <cell r="AE187" t="str">
            <v>C</v>
          </cell>
          <cell r="AF187" t="str">
            <v>M</v>
          </cell>
          <cell r="AG187" t="str">
            <v>E</v>
          </cell>
          <cell r="AH187" t="str">
            <v>Z</v>
          </cell>
          <cell r="AI187" t="str">
            <v/>
          </cell>
          <cell r="AJ187">
            <v>12</v>
          </cell>
          <cell r="AK187">
            <v>3</v>
          </cell>
          <cell r="AL187" t="str">
            <v>PRCMEZ</v>
          </cell>
          <cell r="AM187" t="str">
            <v>PT1</v>
          </cell>
          <cell r="AN187" t="str">
            <v>+</v>
          </cell>
          <cell r="AO187" t="str">
            <v>P</v>
          </cell>
          <cell r="AP187" t="str">
            <v/>
          </cell>
          <cell r="AQ187" t="str">
            <v>P042</v>
          </cell>
          <cell r="AR187" t="str">
            <v>20</v>
          </cell>
          <cell r="AS187" t="str">
            <v>PNE1</v>
          </cell>
          <cell r="AT187" t="str">
            <v>PNE1</v>
          </cell>
          <cell r="AU187">
            <v>42064</v>
          </cell>
          <cell r="AV187">
            <v>45717</v>
          </cell>
        </row>
        <row r="188">
          <cell r="A188">
            <v>856711</v>
          </cell>
          <cell r="B188" t="str">
            <v>245/70R19.5 X MULTI Z TL 136/134M VG MI</v>
          </cell>
          <cell r="C188" t="str">
            <v>101</v>
          </cell>
          <cell r="D188" t="str">
            <v>EUR STD</v>
          </cell>
          <cell r="E188" t="str">
            <v>O</v>
          </cell>
          <cell r="F188" t="str">
            <v>101</v>
          </cell>
          <cell r="G188" t="str">
            <v>PL</v>
          </cell>
          <cell r="H188" t="str">
            <v>C</v>
          </cell>
          <cell r="I188" t="str">
            <v>P</v>
          </cell>
          <cell r="J188" t="str">
            <v>002</v>
          </cell>
          <cell r="K188" t="str">
            <v>MICHELIN</v>
          </cell>
          <cell r="L188" t="str">
            <v>0LT</v>
          </cell>
          <cell r="M188" t="str">
            <v>X MULTI Z</v>
          </cell>
          <cell r="N188" t="str">
            <v>245/70R19.5</v>
          </cell>
          <cell r="O188">
            <v>245</v>
          </cell>
          <cell r="P188" t="str">
            <v>70</v>
          </cell>
          <cell r="Q188">
            <v>19.5</v>
          </cell>
          <cell r="R188" t="str">
            <v>R</v>
          </cell>
          <cell r="S188">
            <v>136</v>
          </cell>
          <cell r="T188">
            <v>134</v>
          </cell>
          <cell r="U188" t="str">
            <v>M</v>
          </cell>
          <cell r="V188">
            <v>0</v>
          </cell>
          <cell r="W188">
            <v>0</v>
          </cell>
          <cell r="X188" t="str">
            <v/>
          </cell>
          <cell r="Y188" t="str">
            <v/>
          </cell>
          <cell r="Z188" t="str">
            <v>16</v>
          </cell>
          <cell r="AA188">
            <v>33297</v>
          </cell>
          <cell r="AD188" t="str">
            <v>TL</v>
          </cell>
          <cell r="AE188" t="str">
            <v>C</v>
          </cell>
          <cell r="AF188" t="str">
            <v>M</v>
          </cell>
          <cell r="AG188" t="str">
            <v>E</v>
          </cell>
          <cell r="AH188" t="str">
            <v>Z</v>
          </cell>
          <cell r="AI188" t="str">
            <v/>
          </cell>
          <cell r="AJ188">
            <v>12</v>
          </cell>
          <cell r="AK188">
            <v>3</v>
          </cell>
          <cell r="AL188" t="str">
            <v>PRCMEZ</v>
          </cell>
          <cell r="AM188" t="str">
            <v>PT1</v>
          </cell>
          <cell r="AN188" t="str">
            <v>+</v>
          </cell>
          <cell r="AO188" t="str">
            <v>P</v>
          </cell>
          <cell r="AP188" t="str">
            <v/>
          </cell>
          <cell r="AQ188" t="str">
            <v>EU25</v>
          </cell>
          <cell r="AR188" t="str">
            <v>20</v>
          </cell>
          <cell r="AS188" t="str">
            <v>PNE1</v>
          </cell>
          <cell r="AT188" t="str">
            <v>PNE1</v>
          </cell>
          <cell r="AU188">
            <v>42064</v>
          </cell>
          <cell r="AV188">
            <v>45717</v>
          </cell>
        </row>
        <row r="189">
          <cell r="A189">
            <v>856711</v>
          </cell>
          <cell r="B189" t="str">
            <v>245/70R19.5 X MULTI Z TL 136/134M VG MI</v>
          </cell>
          <cell r="C189" t="str">
            <v>101</v>
          </cell>
          <cell r="D189" t="str">
            <v>EUR STD</v>
          </cell>
          <cell r="E189" t="str">
            <v>O</v>
          </cell>
          <cell r="F189" t="str">
            <v>101</v>
          </cell>
          <cell r="G189" t="str">
            <v>PL</v>
          </cell>
          <cell r="H189" t="str">
            <v>C</v>
          </cell>
          <cell r="I189" t="str">
            <v>P</v>
          </cell>
          <cell r="J189" t="str">
            <v>002</v>
          </cell>
          <cell r="K189" t="str">
            <v>MICHELIN</v>
          </cell>
          <cell r="L189" t="str">
            <v>0LT</v>
          </cell>
          <cell r="M189" t="str">
            <v>X MULTI Z</v>
          </cell>
          <cell r="N189" t="str">
            <v>245/70R19.5</v>
          </cell>
          <cell r="O189">
            <v>245</v>
          </cell>
          <cell r="P189" t="str">
            <v>70</v>
          </cell>
          <cell r="Q189">
            <v>19.5</v>
          </cell>
          <cell r="R189" t="str">
            <v>R</v>
          </cell>
          <cell r="S189">
            <v>136</v>
          </cell>
          <cell r="T189">
            <v>134</v>
          </cell>
          <cell r="U189" t="str">
            <v>M</v>
          </cell>
          <cell r="V189">
            <v>0</v>
          </cell>
          <cell r="W189">
            <v>0</v>
          </cell>
          <cell r="X189" t="str">
            <v/>
          </cell>
          <cell r="Y189" t="str">
            <v/>
          </cell>
          <cell r="Z189" t="str">
            <v>16</v>
          </cell>
          <cell r="AA189">
            <v>33297</v>
          </cell>
          <cell r="AD189" t="str">
            <v>TL</v>
          </cell>
          <cell r="AE189" t="str">
            <v>C</v>
          </cell>
          <cell r="AF189" t="str">
            <v>M</v>
          </cell>
          <cell r="AG189" t="str">
            <v>E</v>
          </cell>
          <cell r="AH189" t="str">
            <v>Z</v>
          </cell>
          <cell r="AI189" t="str">
            <v/>
          </cell>
          <cell r="AJ189">
            <v>12</v>
          </cell>
          <cell r="AK189">
            <v>3</v>
          </cell>
          <cell r="AL189" t="str">
            <v>PRCMEZ</v>
          </cell>
          <cell r="AM189" t="str">
            <v>PT1</v>
          </cell>
          <cell r="AN189" t="str">
            <v>+</v>
          </cell>
          <cell r="AO189" t="str">
            <v>P</v>
          </cell>
          <cell r="AP189" t="str">
            <v/>
          </cell>
          <cell r="AQ189" t="str">
            <v>P674</v>
          </cell>
          <cell r="AR189" t="str">
            <v>20</v>
          </cell>
          <cell r="AS189" t="str">
            <v>PNE1</v>
          </cell>
          <cell r="AT189" t="str">
            <v>PNE1</v>
          </cell>
          <cell r="AU189">
            <v>42064</v>
          </cell>
          <cell r="AV189">
            <v>45717</v>
          </cell>
        </row>
        <row r="190">
          <cell r="A190">
            <v>856711</v>
          </cell>
          <cell r="B190" t="str">
            <v>245/70R19.5 X MULTI Z TL 136/134M VG MI</v>
          </cell>
          <cell r="C190" t="str">
            <v>101</v>
          </cell>
          <cell r="D190" t="str">
            <v>EUR STD</v>
          </cell>
          <cell r="E190" t="str">
            <v>O</v>
          </cell>
          <cell r="F190" t="str">
            <v>101</v>
          </cell>
          <cell r="G190" t="str">
            <v>PL</v>
          </cell>
          <cell r="H190" t="str">
            <v>C</v>
          </cell>
          <cell r="I190" t="str">
            <v>P</v>
          </cell>
          <cell r="J190" t="str">
            <v>002</v>
          </cell>
          <cell r="K190" t="str">
            <v>MICHELIN</v>
          </cell>
          <cell r="L190" t="str">
            <v>0LT</v>
          </cell>
          <cell r="M190" t="str">
            <v>X MULTI Z</v>
          </cell>
          <cell r="N190" t="str">
            <v>245/70R19.5</v>
          </cell>
          <cell r="O190">
            <v>245</v>
          </cell>
          <cell r="P190" t="str">
            <v>70</v>
          </cell>
          <cell r="Q190">
            <v>19.5</v>
          </cell>
          <cell r="R190" t="str">
            <v>R</v>
          </cell>
          <cell r="S190">
            <v>136</v>
          </cell>
          <cell r="T190">
            <v>134</v>
          </cell>
          <cell r="U190" t="str">
            <v>M</v>
          </cell>
          <cell r="V190">
            <v>0</v>
          </cell>
          <cell r="W190">
            <v>0</v>
          </cell>
          <cell r="X190" t="str">
            <v/>
          </cell>
          <cell r="Y190" t="str">
            <v/>
          </cell>
          <cell r="Z190" t="str">
            <v>16</v>
          </cell>
          <cell r="AA190">
            <v>33297</v>
          </cell>
          <cell r="AD190" t="str">
            <v>TL</v>
          </cell>
          <cell r="AE190" t="str">
            <v>C</v>
          </cell>
          <cell r="AF190" t="str">
            <v>M</v>
          </cell>
          <cell r="AG190" t="str">
            <v>E</v>
          </cell>
          <cell r="AH190" t="str">
            <v>Z</v>
          </cell>
          <cell r="AI190" t="str">
            <v/>
          </cell>
          <cell r="AJ190">
            <v>12</v>
          </cell>
          <cell r="AK190">
            <v>3</v>
          </cell>
          <cell r="AL190" t="str">
            <v>PRCMEZ</v>
          </cell>
          <cell r="AM190" t="str">
            <v>PT1</v>
          </cell>
          <cell r="AN190" t="str">
            <v>+</v>
          </cell>
          <cell r="AO190" t="str">
            <v>P</v>
          </cell>
          <cell r="AP190" t="str">
            <v/>
          </cell>
          <cell r="AQ190" t="str">
            <v>P007</v>
          </cell>
          <cell r="AR190" t="str">
            <v>20</v>
          </cell>
          <cell r="AS190" t="str">
            <v>PNE1</v>
          </cell>
          <cell r="AT190" t="str">
            <v>PNE1</v>
          </cell>
          <cell r="AU190">
            <v>42064</v>
          </cell>
          <cell r="AV190">
            <v>45717</v>
          </cell>
        </row>
        <row r="191">
          <cell r="A191">
            <v>856711</v>
          </cell>
          <cell r="B191" t="str">
            <v>245/70R19.5 X MULTI Z TL 136/134M VG MI</v>
          </cell>
          <cell r="C191" t="str">
            <v>101</v>
          </cell>
          <cell r="D191" t="str">
            <v>EUR STD</v>
          </cell>
          <cell r="E191" t="str">
            <v>O</v>
          </cell>
          <cell r="F191" t="str">
            <v>101</v>
          </cell>
          <cell r="G191" t="str">
            <v>PL</v>
          </cell>
          <cell r="H191" t="str">
            <v>C</v>
          </cell>
          <cell r="I191" t="str">
            <v>P</v>
          </cell>
          <cell r="J191" t="str">
            <v>002</v>
          </cell>
          <cell r="K191" t="str">
            <v>MICHELIN</v>
          </cell>
          <cell r="L191" t="str">
            <v>0LT</v>
          </cell>
          <cell r="M191" t="str">
            <v>X MULTI Z</v>
          </cell>
          <cell r="N191" t="str">
            <v>245/70R19.5</v>
          </cell>
          <cell r="O191">
            <v>245</v>
          </cell>
          <cell r="P191" t="str">
            <v>70</v>
          </cell>
          <cell r="Q191">
            <v>19.5</v>
          </cell>
          <cell r="R191" t="str">
            <v>R</v>
          </cell>
          <cell r="S191">
            <v>136</v>
          </cell>
          <cell r="T191">
            <v>134</v>
          </cell>
          <cell r="U191" t="str">
            <v>M</v>
          </cell>
          <cell r="V191">
            <v>0</v>
          </cell>
          <cell r="W191">
            <v>0</v>
          </cell>
          <cell r="X191" t="str">
            <v/>
          </cell>
          <cell r="Y191" t="str">
            <v/>
          </cell>
          <cell r="Z191" t="str">
            <v>16</v>
          </cell>
          <cell r="AA191">
            <v>33297</v>
          </cell>
          <cell r="AD191" t="str">
            <v>TL</v>
          </cell>
          <cell r="AE191" t="str">
            <v>C</v>
          </cell>
          <cell r="AF191" t="str">
            <v>M</v>
          </cell>
          <cell r="AG191" t="str">
            <v>E</v>
          </cell>
          <cell r="AH191" t="str">
            <v>Z</v>
          </cell>
          <cell r="AI191" t="str">
            <v/>
          </cell>
          <cell r="AJ191">
            <v>12</v>
          </cell>
          <cell r="AK191">
            <v>3</v>
          </cell>
          <cell r="AL191" t="str">
            <v>PRCMEZ</v>
          </cell>
          <cell r="AM191" t="str">
            <v>PT1</v>
          </cell>
          <cell r="AN191" t="str">
            <v>+</v>
          </cell>
          <cell r="AO191" t="str">
            <v>P</v>
          </cell>
          <cell r="AP191" t="str">
            <v/>
          </cell>
          <cell r="AQ191" t="str">
            <v>P052</v>
          </cell>
          <cell r="AR191" t="str">
            <v>20</v>
          </cell>
          <cell r="AS191" t="str">
            <v>PNE1</v>
          </cell>
          <cell r="AT191" t="str">
            <v>PNE1</v>
          </cell>
          <cell r="AU191">
            <v>42064</v>
          </cell>
          <cell r="AV191">
            <v>45717</v>
          </cell>
        </row>
        <row r="192">
          <cell r="A192">
            <v>856711</v>
          </cell>
          <cell r="B192" t="str">
            <v>245/70R19.5 X MULTI Z TL 136/134M VG MI</v>
          </cell>
          <cell r="C192" t="str">
            <v>101</v>
          </cell>
          <cell r="D192" t="str">
            <v>EUR STD</v>
          </cell>
          <cell r="E192" t="str">
            <v>O</v>
          </cell>
          <cell r="F192" t="str">
            <v>101</v>
          </cell>
          <cell r="G192" t="str">
            <v>PL</v>
          </cell>
          <cell r="H192" t="str">
            <v>C</v>
          </cell>
          <cell r="I192" t="str">
            <v>P</v>
          </cell>
          <cell r="J192" t="str">
            <v>002</v>
          </cell>
          <cell r="K192" t="str">
            <v>MICHELIN</v>
          </cell>
          <cell r="L192" t="str">
            <v>0LT</v>
          </cell>
          <cell r="M192" t="str">
            <v>X MULTI Z</v>
          </cell>
          <cell r="N192" t="str">
            <v>245/70R19.5</v>
          </cell>
          <cell r="O192">
            <v>245</v>
          </cell>
          <cell r="P192" t="str">
            <v>70</v>
          </cell>
          <cell r="Q192">
            <v>19.5</v>
          </cell>
          <cell r="R192" t="str">
            <v>R</v>
          </cell>
          <cell r="S192">
            <v>136</v>
          </cell>
          <cell r="T192">
            <v>134</v>
          </cell>
          <cell r="U192" t="str">
            <v>M</v>
          </cell>
          <cell r="V192">
            <v>0</v>
          </cell>
          <cell r="W192">
            <v>0</v>
          </cell>
          <cell r="X192" t="str">
            <v/>
          </cell>
          <cell r="Y192" t="str">
            <v/>
          </cell>
          <cell r="Z192" t="str">
            <v>16</v>
          </cell>
          <cell r="AA192">
            <v>33297</v>
          </cell>
          <cell r="AD192" t="str">
            <v>TL</v>
          </cell>
          <cell r="AE192" t="str">
            <v>C</v>
          </cell>
          <cell r="AF192" t="str">
            <v>M</v>
          </cell>
          <cell r="AG192" t="str">
            <v>E</v>
          </cell>
          <cell r="AH192" t="str">
            <v>Z</v>
          </cell>
          <cell r="AI192" t="str">
            <v/>
          </cell>
          <cell r="AJ192">
            <v>12</v>
          </cell>
          <cell r="AK192">
            <v>3</v>
          </cell>
          <cell r="AL192" t="str">
            <v>PRCMEZ</v>
          </cell>
          <cell r="AM192" t="str">
            <v>PT1</v>
          </cell>
          <cell r="AN192" t="str">
            <v>+</v>
          </cell>
          <cell r="AO192" t="str">
            <v>P</v>
          </cell>
          <cell r="AP192" t="str">
            <v/>
          </cell>
          <cell r="AQ192" t="str">
            <v>P011</v>
          </cell>
          <cell r="AR192" t="str">
            <v>20</v>
          </cell>
          <cell r="AS192" t="str">
            <v>PNE1</v>
          </cell>
          <cell r="AT192" t="str">
            <v>PNE1</v>
          </cell>
          <cell r="AU192">
            <v>42064</v>
          </cell>
          <cell r="AV192">
            <v>45717</v>
          </cell>
        </row>
        <row r="193">
          <cell r="A193">
            <v>856711</v>
          </cell>
          <cell r="B193" t="str">
            <v>245/70R19.5 X MULTI Z TL 136/134M VG MI</v>
          </cell>
          <cell r="C193" t="str">
            <v>101</v>
          </cell>
          <cell r="D193" t="str">
            <v>EUR STD</v>
          </cell>
          <cell r="E193" t="str">
            <v>O</v>
          </cell>
          <cell r="F193" t="str">
            <v>101</v>
          </cell>
          <cell r="G193" t="str">
            <v>PL</v>
          </cell>
          <cell r="H193" t="str">
            <v>C</v>
          </cell>
          <cell r="I193" t="str">
            <v>P</v>
          </cell>
          <cell r="J193" t="str">
            <v>002</v>
          </cell>
          <cell r="K193" t="str">
            <v>MICHELIN</v>
          </cell>
          <cell r="L193" t="str">
            <v>0LT</v>
          </cell>
          <cell r="M193" t="str">
            <v>X MULTI Z</v>
          </cell>
          <cell r="N193" t="str">
            <v>245/70R19.5</v>
          </cell>
          <cell r="O193">
            <v>245</v>
          </cell>
          <cell r="P193" t="str">
            <v>70</v>
          </cell>
          <cell r="Q193">
            <v>19.5</v>
          </cell>
          <cell r="R193" t="str">
            <v>R</v>
          </cell>
          <cell r="S193">
            <v>136</v>
          </cell>
          <cell r="T193">
            <v>134</v>
          </cell>
          <cell r="U193" t="str">
            <v>M</v>
          </cell>
          <cell r="V193">
            <v>0</v>
          </cell>
          <cell r="W193">
            <v>0</v>
          </cell>
          <cell r="X193" t="str">
            <v/>
          </cell>
          <cell r="Y193" t="str">
            <v/>
          </cell>
          <cell r="Z193" t="str">
            <v>16</v>
          </cell>
          <cell r="AA193">
            <v>33297</v>
          </cell>
          <cell r="AD193" t="str">
            <v>TL</v>
          </cell>
          <cell r="AE193" t="str">
            <v>C</v>
          </cell>
          <cell r="AF193" t="str">
            <v>M</v>
          </cell>
          <cell r="AG193" t="str">
            <v>E</v>
          </cell>
          <cell r="AH193" t="str">
            <v>Z</v>
          </cell>
          <cell r="AI193" t="str">
            <v/>
          </cell>
          <cell r="AJ193">
            <v>12</v>
          </cell>
          <cell r="AK193">
            <v>3</v>
          </cell>
          <cell r="AL193" t="str">
            <v>PRCMEZ</v>
          </cell>
          <cell r="AM193" t="str">
            <v>PT1</v>
          </cell>
          <cell r="AN193" t="str">
            <v>+</v>
          </cell>
          <cell r="AO193" t="str">
            <v>P</v>
          </cell>
          <cell r="AP193" t="str">
            <v/>
          </cell>
          <cell r="AQ193" t="str">
            <v>P003</v>
          </cell>
          <cell r="AR193" t="str">
            <v>20</v>
          </cell>
          <cell r="AS193" t="str">
            <v>PNE1</v>
          </cell>
          <cell r="AT193" t="str">
            <v>PNE1</v>
          </cell>
          <cell r="AU193">
            <v>42064</v>
          </cell>
          <cell r="AV193">
            <v>45717</v>
          </cell>
        </row>
        <row r="194">
          <cell r="A194">
            <v>856711</v>
          </cell>
          <cell r="B194" t="str">
            <v>245/70R19.5 X MULTI Z TL 136/134M VG MI</v>
          </cell>
          <cell r="C194" t="str">
            <v>101</v>
          </cell>
          <cell r="D194" t="str">
            <v>EUR STD</v>
          </cell>
          <cell r="E194" t="str">
            <v>O</v>
          </cell>
          <cell r="F194" t="str">
            <v>101</v>
          </cell>
          <cell r="G194" t="str">
            <v>PL</v>
          </cell>
          <cell r="H194" t="str">
            <v>C</v>
          </cell>
          <cell r="I194" t="str">
            <v>P</v>
          </cell>
          <cell r="J194" t="str">
            <v>002</v>
          </cell>
          <cell r="K194" t="str">
            <v>MICHELIN</v>
          </cell>
          <cell r="L194" t="str">
            <v>0LT</v>
          </cell>
          <cell r="M194" t="str">
            <v>X MULTI Z</v>
          </cell>
          <cell r="N194" t="str">
            <v>245/70R19.5</v>
          </cell>
          <cell r="O194">
            <v>245</v>
          </cell>
          <cell r="P194" t="str">
            <v>70</v>
          </cell>
          <cell r="Q194">
            <v>19.5</v>
          </cell>
          <cell r="R194" t="str">
            <v>R</v>
          </cell>
          <cell r="S194">
            <v>136</v>
          </cell>
          <cell r="T194">
            <v>134</v>
          </cell>
          <cell r="U194" t="str">
            <v>M</v>
          </cell>
          <cell r="V194">
            <v>0</v>
          </cell>
          <cell r="W194">
            <v>0</v>
          </cell>
          <cell r="X194" t="str">
            <v/>
          </cell>
          <cell r="Y194" t="str">
            <v/>
          </cell>
          <cell r="Z194" t="str">
            <v>16</v>
          </cell>
          <cell r="AA194">
            <v>33297</v>
          </cell>
          <cell r="AD194" t="str">
            <v>TL</v>
          </cell>
          <cell r="AE194" t="str">
            <v>C</v>
          </cell>
          <cell r="AF194" t="str">
            <v>M</v>
          </cell>
          <cell r="AG194" t="str">
            <v>E</v>
          </cell>
          <cell r="AH194" t="str">
            <v>Z</v>
          </cell>
          <cell r="AI194" t="str">
            <v/>
          </cell>
          <cell r="AJ194">
            <v>12</v>
          </cell>
          <cell r="AK194">
            <v>3</v>
          </cell>
          <cell r="AL194" t="str">
            <v>PRCMEZ</v>
          </cell>
          <cell r="AM194" t="str">
            <v>PT1</v>
          </cell>
          <cell r="AN194" t="str">
            <v>+</v>
          </cell>
          <cell r="AO194" t="str">
            <v>P</v>
          </cell>
          <cell r="AP194" t="str">
            <v/>
          </cell>
          <cell r="AQ194" t="str">
            <v>P002</v>
          </cell>
          <cell r="AR194" t="str">
            <v>20</v>
          </cell>
          <cell r="AS194" t="str">
            <v>PNE1</v>
          </cell>
          <cell r="AT194" t="str">
            <v>PNE1</v>
          </cell>
          <cell r="AU194">
            <v>42064</v>
          </cell>
          <cell r="AV194">
            <v>45717</v>
          </cell>
        </row>
        <row r="195">
          <cell r="A195">
            <v>856711</v>
          </cell>
          <cell r="B195" t="str">
            <v>245/70R19.5 X MULTI Z TL 136/134M VG MI</v>
          </cell>
          <cell r="C195" t="str">
            <v>101</v>
          </cell>
          <cell r="D195" t="str">
            <v>EUR STD</v>
          </cell>
          <cell r="E195" t="str">
            <v>O</v>
          </cell>
          <cell r="F195" t="str">
            <v>101</v>
          </cell>
          <cell r="G195" t="str">
            <v>PL</v>
          </cell>
          <cell r="H195" t="str">
            <v>C</v>
          </cell>
          <cell r="I195" t="str">
            <v>P</v>
          </cell>
          <cell r="J195" t="str">
            <v>002</v>
          </cell>
          <cell r="K195" t="str">
            <v>MICHELIN</v>
          </cell>
          <cell r="L195" t="str">
            <v>0LT</v>
          </cell>
          <cell r="M195" t="str">
            <v>X MULTI Z</v>
          </cell>
          <cell r="N195" t="str">
            <v>245/70R19.5</v>
          </cell>
          <cell r="O195">
            <v>245</v>
          </cell>
          <cell r="P195" t="str">
            <v>70</v>
          </cell>
          <cell r="Q195">
            <v>19.5</v>
          </cell>
          <cell r="R195" t="str">
            <v>R</v>
          </cell>
          <cell r="S195">
            <v>136</v>
          </cell>
          <cell r="T195">
            <v>134</v>
          </cell>
          <cell r="U195" t="str">
            <v>M</v>
          </cell>
          <cell r="V195">
            <v>0</v>
          </cell>
          <cell r="W195">
            <v>0</v>
          </cell>
          <cell r="X195" t="str">
            <v/>
          </cell>
          <cell r="Y195" t="str">
            <v/>
          </cell>
          <cell r="Z195" t="str">
            <v>16</v>
          </cell>
          <cell r="AA195">
            <v>33297</v>
          </cell>
          <cell r="AD195" t="str">
            <v>TL</v>
          </cell>
          <cell r="AE195" t="str">
            <v>C</v>
          </cell>
          <cell r="AF195" t="str">
            <v>M</v>
          </cell>
          <cell r="AG195" t="str">
            <v>E</v>
          </cell>
          <cell r="AH195" t="str">
            <v>Z</v>
          </cell>
          <cell r="AI195" t="str">
            <v/>
          </cell>
          <cell r="AJ195">
            <v>12</v>
          </cell>
          <cell r="AK195">
            <v>3</v>
          </cell>
          <cell r="AL195" t="str">
            <v>PRCMEZ</v>
          </cell>
          <cell r="AM195" t="str">
            <v>PT1</v>
          </cell>
          <cell r="AN195" t="str">
            <v>+</v>
          </cell>
          <cell r="AO195" t="str">
            <v>P</v>
          </cell>
          <cell r="AP195" t="str">
            <v/>
          </cell>
          <cell r="AQ195" t="str">
            <v>P005</v>
          </cell>
          <cell r="AR195" t="str">
            <v>20</v>
          </cell>
          <cell r="AS195" t="str">
            <v>PNE1</v>
          </cell>
          <cell r="AT195" t="str">
            <v>PNE1</v>
          </cell>
          <cell r="AU195">
            <v>42064</v>
          </cell>
          <cell r="AV195">
            <v>45717</v>
          </cell>
        </row>
        <row r="196">
          <cell r="A196">
            <v>856905</v>
          </cell>
          <cell r="B196" t="str">
            <v>385/65R22.5 X WORKS HL Z TL 164J VG MI</v>
          </cell>
          <cell r="C196" t="str">
            <v>101</v>
          </cell>
          <cell r="D196" t="str">
            <v>EUR STD</v>
          </cell>
          <cell r="E196" t="str">
            <v>O</v>
          </cell>
          <cell r="F196" t="str">
            <v>101</v>
          </cell>
          <cell r="G196" t="str">
            <v>PL</v>
          </cell>
          <cell r="H196" t="str">
            <v>C</v>
          </cell>
          <cell r="I196" t="str">
            <v>P</v>
          </cell>
          <cell r="J196" t="str">
            <v>002</v>
          </cell>
          <cell r="K196" t="str">
            <v>MICHELIN</v>
          </cell>
          <cell r="L196" t="str">
            <v>A3X</v>
          </cell>
          <cell r="M196" t="str">
            <v>X WORKS HL Z</v>
          </cell>
          <cell r="N196" t="str">
            <v>385/65R22.5</v>
          </cell>
          <cell r="O196">
            <v>385</v>
          </cell>
          <cell r="P196" t="str">
            <v>65</v>
          </cell>
          <cell r="Q196">
            <v>22.5</v>
          </cell>
          <cell r="R196" t="str">
            <v>R</v>
          </cell>
          <cell r="S196">
            <v>164</v>
          </cell>
          <cell r="T196">
            <v>0</v>
          </cell>
          <cell r="U196" t="str">
            <v>J</v>
          </cell>
          <cell r="V196">
            <v>160</v>
          </cell>
          <cell r="W196">
            <v>0</v>
          </cell>
          <cell r="X196" t="str">
            <v>K</v>
          </cell>
          <cell r="Y196" t="str">
            <v>L</v>
          </cell>
          <cell r="Z196" t="str">
            <v>_x0000__x0000_</v>
          </cell>
          <cell r="AA196">
            <v>78881</v>
          </cell>
          <cell r="AD196" t="str">
            <v>TL</v>
          </cell>
          <cell r="AE196" t="str">
            <v>C</v>
          </cell>
          <cell r="AF196" t="str">
            <v>S</v>
          </cell>
          <cell r="AG196" t="str">
            <v>Y</v>
          </cell>
          <cell r="AH196" t="str">
            <v>Z</v>
          </cell>
          <cell r="AI196" t="str">
            <v/>
          </cell>
          <cell r="AJ196">
            <v>17</v>
          </cell>
          <cell r="AK196">
            <v>3</v>
          </cell>
          <cell r="AL196" t="str">
            <v>PRCSYZ</v>
          </cell>
          <cell r="AM196" t="str">
            <v>PM3</v>
          </cell>
          <cell r="AN196" t="str">
            <v>+</v>
          </cell>
          <cell r="AO196" t="str">
            <v>P</v>
          </cell>
          <cell r="AP196" t="str">
            <v>PLEU</v>
          </cell>
          <cell r="AQ196" t="str">
            <v>EUR4</v>
          </cell>
          <cell r="AR196" t="str">
            <v>20</v>
          </cell>
          <cell r="AS196" t="str">
            <v>PNE1</v>
          </cell>
          <cell r="AT196" t="str">
            <v>PNE1</v>
          </cell>
          <cell r="AU196">
            <v>44228</v>
          </cell>
          <cell r="AV196">
            <v>45992</v>
          </cell>
        </row>
        <row r="197">
          <cell r="A197">
            <v>870944</v>
          </cell>
          <cell r="B197" t="str">
            <v>245/70R17.5 ROUTE CONTROL D TL 136/134M VG GO</v>
          </cell>
          <cell r="C197" t="str">
            <v>101</v>
          </cell>
          <cell r="D197" t="str">
            <v>EUR STD</v>
          </cell>
          <cell r="E197" t="str">
            <v>O</v>
          </cell>
          <cell r="F197" t="str">
            <v>101</v>
          </cell>
          <cell r="G197" t="str">
            <v>PL</v>
          </cell>
          <cell r="H197" t="str">
            <v>C</v>
          </cell>
          <cell r="I197" t="str">
            <v>P</v>
          </cell>
          <cell r="J197" t="str">
            <v>007</v>
          </cell>
          <cell r="K197" t="str">
            <v>BFGOODRICH</v>
          </cell>
          <cell r="L197" t="str">
            <v>1KJ</v>
          </cell>
          <cell r="M197" t="str">
            <v>ROUTE CONTROL D</v>
          </cell>
          <cell r="N197" t="str">
            <v>245/70R17.5</v>
          </cell>
          <cell r="O197">
            <v>245</v>
          </cell>
          <cell r="P197" t="str">
            <v>70</v>
          </cell>
          <cell r="Q197">
            <v>17.5</v>
          </cell>
          <cell r="R197" t="str">
            <v>R</v>
          </cell>
          <cell r="S197">
            <v>136</v>
          </cell>
          <cell r="T197">
            <v>134</v>
          </cell>
          <cell r="U197" t="str">
            <v>M</v>
          </cell>
          <cell r="V197">
            <v>0</v>
          </cell>
          <cell r="W197">
            <v>0</v>
          </cell>
          <cell r="X197" t="str">
            <v/>
          </cell>
          <cell r="Y197" t="str">
            <v/>
          </cell>
          <cell r="Z197" t="str">
            <v/>
          </cell>
          <cell r="AA197">
            <v>27950</v>
          </cell>
          <cell r="AB197">
            <v>235.6</v>
          </cell>
          <cell r="AC197">
            <v>791</v>
          </cell>
          <cell r="AD197" t="str">
            <v>TL</v>
          </cell>
          <cell r="AE197" t="str">
            <v>C</v>
          </cell>
          <cell r="AF197" t="str">
            <v>P</v>
          </cell>
          <cell r="AG197" t="str">
            <v>E</v>
          </cell>
          <cell r="AH197" t="str">
            <v>D</v>
          </cell>
          <cell r="AI197" t="str">
            <v/>
          </cell>
          <cell r="AJ197">
            <v>11.5</v>
          </cell>
          <cell r="AK197">
            <v>3</v>
          </cell>
          <cell r="AL197" t="str">
            <v>PRCPED</v>
          </cell>
          <cell r="AM197" t="str">
            <v>PU1</v>
          </cell>
          <cell r="AN197" t="str">
            <v>+</v>
          </cell>
          <cell r="AO197" t="str">
            <v>P</v>
          </cell>
          <cell r="AP197" t="str">
            <v>PLEU</v>
          </cell>
          <cell r="AQ197" t="str">
            <v>EUR1</v>
          </cell>
          <cell r="AR197" t="str">
            <v>20</v>
          </cell>
          <cell r="AS197" t="str">
            <v>PNE1</v>
          </cell>
          <cell r="AT197" t="str">
            <v>PNE1</v>
          </cell>
          <cell r="AU197">
            <v>43070</v>
          </cell>
          <cell r="AV197">
            <v>45688</v>
          </cell>
        </row>
        <row r="198">
          <cell r="A198">
            <v>873233</v>
          </cell>
          <cell r="B198" t="str">
            <v>315/80R22.5 CROSS CONTROL D2 TL 156/150K VM GO</v>
          </cell>
          <cell r="C198" t="str">
            <v>101</v>
          </cell>
          <cell r="D198" t="str">
            <v>EUR STD</v>
          </cell>
          <cell r="E198" t="str">
            <v>O</v>
          </cell>
          <cell r="F198" t="str">
            <v>101</v>
          </cell>
          <cell r="G198" t="str">
            <v>PL</v>
          </cell>
          <cell r="H198" t="str">
            <v>C</v>
          </cell>
          <cell r="I198" t="str">
            <v>P</v>
          </cell>
          <cell r="J198" t="str">
            <v>007</v>
          </cell>
          <cell r="K198" t="str">
            <v>BFGOODRICH</v>
          </cell>
          <cell r="L198" t="str">
            <v>CCD</v>
          </cell>
          <cell r="M198" t="str">
            <v>CROSS CONTROL D2</v>
          </cell>
          <cell r="N198" t="str">
            <v>315/80R22.5</v>
          </cell>
          <cell r="O198">
            <v>315</v>
          </cell>
          <cell r="P198" t="str">
            <v>80</v>
          </cell>
          <cell r="Q198">
            <v>22.5</v>
          </cell>
          <cell r="R198" t="str">
            <v>R</v>
          </cell>
          <cell r="S198">
            <v>156</v>
          </cell>
          <cell r="T198">
            <v>150</v>
          </cell>
          <cell r="U198" t="str">
            <v>K</v>
          </cell>
          <cell r="V198">
            <v>0</v>
          </cell>
          <cell r="W198">
            <v>0</v>
          </cell>
          <cell r="X198" t="str">
            <v/>
          </cell>
          <cell r="Y198" t="str">
            <v/>
          </cell>
          <cell r="Z198" t="str">
            <v>18</v>
          </cell>
          <cell r="AA198">
            <v>64670</v>
          </cell>
          <cell r="AD198" t="str">
            <v>TL</v>
          </cell>
          <cell r="AE198" t="str">
            <v>C</v>
          </cell>
          <cell r="AF198" t="str">
            <v>G</v>
          </cell>
          <cell r="AG198" t="str">
            <v>Y</v>
          </cell>
          <cell r="AH198" t="str">
            <v>D</v>
          </cell>
          <cell r="AI198" t="str">
            <v/>
          </cell>
          <cell r="AJ198">
            <v>20.2</v>
          </cell>
          <cell r="AK198">
            <v>3</v>
          </cell>
          <cell r="AL198" t="str">
            <v>PRCGYD</v>
          </cell>
          <cell r="AM198" t="str">
            <v>PM3</v>
          </cell>
          <cell r="AN198" t="str">
            <v>+</v>
          </cell>
          <cell r="AO198" t="str">
            <v>P</v>
          </cell>
          <cell r="AP198" t="str">
            <v>PLEU</v>
          </cell>
          <cell r="AQ198" t="str">
            <v>EUR4</v>
          </cell>
          <cell r="AR198" t="str">
            <v>20</v>
          </cell>
          <cell r="AS198" t="str">
            <v>PNE1</v>
          </cell>
          <cell r="AT198" t="str">
            <v>PNE1</v>
          </cell>
          <cell r="AU198">
            <v>43922</v>
          </cell>
        </row>
        <row r="199">
          <cell r="A199">
            <v>873447</v>
          </cell>
          <cell r="B199" t="str">
            <v>235/75R17.5 ROUTE CONTROL D TL 132/130M VG GO</v>
          </cell>
          <cell r="C199" t="str">
            <v>101</v>
          </cell>
          <cell r="D199" t="str">
            <v>EUR STD</v>
          </cell>
          <cell r="E199" t="str">
            <v>O</v>
          </cell>
          <cell r="F199" t="str">
            <v>101</v>
          </cell>
          <cell r="G199" t="str">
            <v>PL</v>
          </cell>
          <cell r="H199" t="str">
            <v>C</v>
          </cell>
          <cell r="I199" t="str">
            <v>P</v>
          </cell>
          <cell r="J199" t="str">
            <v>007</v>
          </cell>
          <cell r="K199" t="str">
            <v>BFGOODRICH</v>
          </cell>
          <cell r="L199" t="str">
            <v>1KJ</v>
          </cell>
          <cell r="M199" t="str">
            <v>ROUTE CONTROL D</v>
          </cell>
          <cell r="N199" t="str">
            <v>235/75R17.5</v>
          </cell>
          <cell r="O199">
            <v>235</v>
          </cell>
          <cell r="P199" t="str">
            <v>75</v>
          </cell>
          <cell r="Q199">
            <v>17.5</v>
          </cell>
          <cell r="R199" t="str">
            <v>R</v>
          </cell>
          <cell r="S199">
            <v>132</v>
          </cell>
          <cell r="T199">
            <v>130</v>
          </cell>
          <cell r="U199" t="str">
            <v>M</v>
          </cell>
          <cell r="V199">
            <v>0</v>
          </cell>
          <cell r="W199">
            <v>0</v>
          </cell>
          <cell r="X199" t="str">
            <v/>
          </cell>
          <cell r="Y199" t="str">
            <v/>
          </cell>
          <cell r="Z199" t="str">
            <v/>
          </cell>
          <cell r="AA199">
            <v>27950</v>
          </cell>
          <cell r="AB199">
            <v>234.4</v>
          </cell>
          <cell r="AC199">
            <v>791</v>
          </cell>
          <cell r="AD199" t="str">
            <v>TL</v>
          </cell>
          <cell r="AE199" t="str">
            <v>C</v>
          </cell>
          <cell r="AF199" t="str">
            <v>P</v>
          </cell>
          <cell r="AG199" t="str">
            <v>E</v>
          </cell>
          <cell r="AH199" t="str">
            <v>D</v>
          </cell>
          <cell r="AI199" t="str">
            <v/>
          </cell>
          <cell r="AJ199">
            <v>10</v>
          </cell>
          <cell r="AK199">
            <v>3</v>
          </cell>
          <cell r="AL199" t="str">
            <v>PRCPED</v>
          </cell>
          <cell r="AM199" t="str">
            <v>PU1</v>
          </cell>
          <cell r="AN199" t="str">
            <v>+</v>
          </cell>
          <cell r="AO199" t="str">
            <v>P</v>
          </cell>
          <cell r="AP199" t="str">
            <v>PLEU</v>
          </cell>
          <cell r="AQ199" t="str">
            <v>EUR1</v>
          </cell>
          <cell r="AR199" t="str">
            <v>20</v>
          </cell>
          <cell r="AS199" t="str">
            <v>PNE1</v>
          </cell>
          <cell r="AT199" t="str">
            <v>PNE1</v>
          </cell>
          <cell r="AU199">
            <v>43070</v>
          </cell>
          <cell r="AV199">
            <v>45688</v>
          </cell>
        </row>
        <row r="200">
          <cell r="A200">
            <v>877887</v>
          </cell>
          <cell r="B200" t="str">
            <v>325/95 R24 X WORKS XZ TL 162/160K MI</v>
          </cell>
          <cell r="C200" t="str">
            <v>101</v>
          </cell>
          <cell r="D200" t="str">
            <v>EUR STD</v>
          </cell>
          <cell r="E200" t="str">
            <v>O</v>
          </cell>
          <cell r="F200" t="str">
            <v>101</v>
          </cell>
          <cell r="G200" t="str">
            <v>PL</v>
          </cell>
          <cell r="H200" t="str">
            <v>C</v>
          </cell>
          <cell r="I200" t="str">
            <v>P</v>
          </cell>
          <cell r="J200" t="str">
            <v>002</v>
          </cell>
          <cell r="K200" t="str">
            <v>MICHELIN</v>
          </cell>
          <cell r="L200" t="str">
            <v>HAP</v>
          </cell>
          <cell r="M200" t="str">
            <v>X WORKS XZ</v>
          </cell>
          <cell r="N200" t="str">
            <v>325/95R24</v>
          </cell>
          <cell r="O200">
            <v>325</v>
          </cell>
          <cell r="P200" t="str">
            <v>95</v>
          </cell>
          <cell r="Q200">
            <v>24</v>
          </cell>
          <cell r="R200" t="str">
            <v>R</v>
          </cell>
          <cell r="S200">
            <v>162</v>
          </cell>
          <cell r="T200">
            <v>160</v>
          </cell>
          <cell r="U200" t="str">
            <v>K</v>
          </cell>
          <cell r="V200">
            <v>0</v>
          </cell>
          <cell r="W200">
            <v>0</v>
          </cell>
          <cell r="X200" t="str">
            <v>_x0000__x0000_</v>
          </cell>
          <cell r="Y200" t="str">
            <v/>
          </cell>
          <cell r="Z200" t="str">
            <v/>
          </cell>
          <cell r="AA200">
            <v>84053</v>
          </cell>
          <cell r="AD200" t="str">
            <v>TL</v>
          </cell>
          <cell r="AE200" t="str">
            <v>P</v>
          </cell>
          <cell r="AF200" t="str">
            <v>G</v>
          </cell>
          <cell r="AG200" t="str">
            <v>Y</v>
          </cell>
          <cell r="AH200" t="str">
            <v>Z</v>
          </cell>
          <cell r="AI200" t="str">
            <v/>
          </cell>
          <cell r="AJ200">
            <v>19</v>
          </cell>
          <cell r="AK200">
            <v>4</v>
          </cell>
          <cell r="AL200" t="str">
            <v>PRPGYZ</v>
          </cell>
          <cell r="AM200" t="str">
            <v>PM3</v>
          </cell>
          <cell r="AN200" t="str">
            <v>+</v>
          </cell>
          <cell r="AO200" t="str">
            <v>P</v>
          </cell>
          <cell r="AP200" t="str">
            <v>PLEU</v>
          </cell>
          <cell r="AQ200" t="str">
            <v>EUR1</v>
          </cell>
          <cell r="AR200" t="str">
            <v>20</v>
          </cell>
          <cell r="AS200" t="str">
            <v>PAM1</v>
          </cell>
          <cell r="AT200" t="str">
            <v>PAM1</v>
          </cell>
          <cell r="AU200">
            <v>39508</v>
          </cell>
          <cell r="AV200">
            <v>46941</v>
          </cell>
          <cell r="AW200">
            <v>46941</v>
          </cell>
        </row>
        <row r="201">
          <cell r="A201">
            <v>887783</v>
          </cell>
          <cell r="B201" t="str">
            <v>315/80R22.5 X WORKS HD Z TL 156/150K VM MI</v>
          </cell>
          <cell r="C201" t="str">
            <v>101</v>
          </cell>
          <cell r="D201" t="str">
            <v>EUR STD</v>
          </cell>
          <cell r="E201" t="str">
            <v>O</v>
          </cell>
          <cell r="F201" t="str">
            <v>101</v>
          </cell>
          <cell r="G201" t="str">
            <v>PL</v>
          </cell>
          <cell r="H201" t="str">
            <v>C</v>
          </cell>
          <cell r="I201" t="str">
            <v>P</v>
          </cell>
          <cell r="J201" t="str">
            <v>002</v>
          </cell>
          <cell r="K201" t="str">
            <v>MICHELIN</v>
          </cell>
          <cell r="L201" t="str">
            <v>0G8</v>
          </cell>
          <cell r="M201" t="str">
            <v>X WORKS HD Z</v>
          </cell>
          <cell r="N201" t="str">
            <v>315/80R22.5</v>
          </cell>
          <cell r="O201">
            <v>315</v>
          </cell>
          <cell r="P201" t="str">
            <v>80</v>
          </cell>
          <cell r="Q201">
            <v>22.5</v>
          </cell>
          <cell r="R201" t="str">
            <v>R</v>
          </cell>
          <cell r="S201">
            <v>156</v>
          </cell>
          <cell r="T201">
            <v>150</v>
          </cell>
          <cell r="U201" t="str">
            <v>K</v>
          </cell>
          <cell r="V201">
            <v>0</v>
          </cell>
          <cell r="W201">
            <v>0</v>
          </cell>
          <cell r="X201" t="str">
            <v>_x0000__x0000_</v>
          </cell>
          <cell r="Y201" t="str">
            <v>J</v>
          </cell>
          <cell r="Z201" t="str">
            <v/>
          </cell>
          <cell r="AA201">
            <v>74054</v>
          </cell>
          <cell r="AD201" t="str">
            <v>TL</v>
          </cell>
          <cell r="AE201" t="str">
            <v>C</v>
          </cell>
          <cell r="AF201" t="str">
            <v>G</v>
          </cell>
          <cell r="AG201" t="str">
            <v>Y</v>
          </cell>
          <cell r="AH201" t="str">
            <v>Z</v>
          </cell>
          <cell r="AI201" t="str">
            <v/>
          </cell>
          <cell r="AJ201">
            <v>16</v>
          </cell>
          <cell r="AK201">
            <v>4</v>
          </cell>
          <cell r="AL201" t="str">
            <v>PRCGYZ</v>
          </cell>
          <cell r="AM201" t="str">
            <v>PM3</v>
          </cell>
          <cell r="AN201" t="str">
            <v>+</v>
          </cell>
          <cell r="AO201" t="str">
            <v>P</v>
          </cell>
          <cell r="AP201" t="str">
            <v>PLEU</v>
          </cell>
          <cell r="AQ201" t="str">
            <v>EUR4</v>
          </cell>
          <cell r="AR201" t="str">
            <v>20</v>
          </cell>
          <cell r="AS201" t="str">
            <v>PNE1</v>
          </cell>
          <cell r="AT201" t="str">
            <v>PNE1</v>
          </cell>
          <cell r="AU201">
            <v>44835</v>
          </cell>
        </row>
        <row r="202">
          <cell r="A202">
            <v>889899</v>
          </cell>
          <cell r="B202" t="str">
            <v>315/70R22.5 X MULTI D TL 154/150L VG MI</v>
          </cell>
          <cell r="C202" t="str">
            <v>101</v>
          </cell>
          <cell r="D202" t="str">
            <v>EUR STD</v>
          </cell>
          <cell r="E202" t="str">
            <v>O</v>
          </cell>
          <cell r="F202" t="str">
            <v>121</v>
          </cell>
          <cell r="G202" t="str">
            <v>PL</v>
          </cell>
          <cell r="H202" t="str">
            <v>C</v>
          </cell>
          <cell r="I202" t="str">
            <v>P</v>
          </cell>
          <cell r="J202" t="str">
            <v>002</v>
          </cell>
          <cell r="K202" t="str">
            <v>MICHELIN</v>
          </cell>
          <cell r="L202" t="str">
            <v>0A6</v>
          </cell>
          <cell r="M202" t="str">
            <v>X MULTI D</v>
          </cell>
          <cell r="N202" t="str">
            <v>315/70R22.5</v>
          </cell>
          <cell r="O202">
            <v>315</v>
          </cell>
          <cell r="P202" t="str">
            <v>70</v>
          </cell>
          <cell r="Q202">
            <v>22.5</v>
          </cell>
          <cell r="R202" t="str">
            <v>R</v>
          </cell>
          <cell r="S202">
            <v>154</v>
          </cell>
          <cell r="T202">
            <v>150</v>
          </cell>
          <cell r="U202" t="str">
            <v>L</v>
          </cell>
          <cell r="V202">
            <v>0</v>
          </cell>
          <cell r="W202">
            <v>0</v>
          </cell>
          <cell r="X202" t="str">
            <v>_x0000__x0000_</v>
          </cell>
          <cell r="Y202" t="str">
            <v/>
          </cell>
          <cell r="Z202" t="str">
            <v/>
          </cell>
          <cell r="AA202">
            <v>63532</v>
          </cell>
          <cell r="AD202" t="str">
            <v>TL</v>
          </cell>
          <cell r="AE202" t="str">
            <v>C</v>
          </cell>
          <cell r="AF202" t="str">
            <v>G</v>
          </cell>
          <cell r="AG202" t="str">
            <v>E</v>
          </cell>
          <cell r="AH202" t="str">
            <v>D</v>
          </cell>
          <cell r="AI202" t="str">
            <v/>
          </cell>
          <cell r="AJ202">
            <v>16.600000000000001</v>
          </cell>
          <cell r="AK202">
            <v>3</v>
          </cell>
          <cell r="AL202" t="str">
            <v>PRCGED</v>
          </cell>
          <cell r="AM202" t="str">
            <v>PP1</v>
          </cell>
          <cell r="AN202" t="str">
            <v>+</v>
          </cell>
          <cell r="AO202" t="str">
            <v>P</v>
          </cell>
          <cell r="AP202" t="str">
            <v>PLEU</v>
          </cell>
          <cell r="AQ202" t="str">
            <v>EUR1</v>
          </cell>
          <cell r="AR202" t="str">
            <v>20</v>
          </cell>
          <cell r="AS202" t="str">
            <v>PNE1</v>
          </cell>
          <cell r="AT202" t="str">
            <v>PNE1</v>
          </cell>
          <cell r="AU202">
            <v>42826</v>
          </cell>
        </row>
        <row r="203">
          <cell r="A203">
            <v>897096</v>
          </cell>
          <cell r="B203" t="str">
            <v>265/70R19.5 XTY2 TL 143/141J MI</v>
          </cell>
          <cell r="C203" t="str">
            <v>101</v>
          </cell>
          <cell r="D203" t="str">
            <v>EUR STD</v>
          </cell>
          <cell r="E203" t="str">
            <v>O</v>
          </cell>
          <cell r="F203" t="str">
            <v>101</v>
          </cell>
          <cell r="G203" t="str">
            <v>PL</v>
          </cell>
          <cell r="H203" t="str">
            <v>C</v>
          </cell>
          <cell r="I203" t="str">
            <v>P</v>
          </cell>
          <cell r="J203" t="str">
            <v>002</v>
          </cell>
          <cell r="K203" t="str">
            <v>MICHELIN</v>
          </cell>
          <cell r="L203" t="str">
            <v>AAT</v>
          </cell>
          <cell r="M203" t="str">
            <v>XTY2</v>
          </cell>
          <cell r="N203" t="str">
            <v>265/70R19.5</v>
          </cell>
          <cell r="O203">
            <v>265</v>
          </cell>
          <cell r="P203" t="str">
            <v>70</v>
          </cell>
          <cell r="Q203">
            <v>19.5</v>
          </cell>
          <cell r="R203" t="str">
            <v>R</v>
          </cell>
          <cell r="S203">
            <v>143</v>
          </cell>
          <cell r="T203">
            <v>141</v>
          </cell>
          <cell r="U203" t="str">
            <v>J</v>
          </cell>
          <cell r="V203">
            <v>0</v>
          </cell>
          <cell r="W203">
            <v>0</v>
          </cell>
          <cell r="X203" t="str">
            <v/>
          </cell>
          <cell r="Y203" t="str">
            <v>J</v>
          </cell>
          <cell r="Z203" t="str">
            <v/>
          </cell>
          <cell r="AA203">
            <v>41181</v>
          </cell>
          <cell r="AD203" t="str">
            <v>TL</v>
          </cell>
          <cell r="AE203" t="str">
            <v>C</v>
          </cell>
          <cell r="AF203" t="str">
            <v>M</v>
          </cell>
          <cell r="AG203" t="str">
            <v>Y</v>
          </cell>
          <cell r="AH203" t="str">
            <v>B</v>
          </cell>
          <cell r="AI203" t="str">
            <v/>
          </cell>
          <cell r="AJ203">
            <v>14.5</v>
          </cell>
          <cell r="AK203">
            <v>3</v>
          </cell>
          <cell r="AL203" t="str">
            <v>PRCMYB</v>
          </cell>
          <cell r="AM203" t="str">
            <v>PM3</v>
          </cell>
          <cell r="AN203" t="str">
            <v>+</v>
          </cell>
          <cell r="AO203" t="str">
            <v>P</v>
          </cell>
          <cell r="AP203" t="str">
            <v>PLEU</v>
          </cell>
          <cell r="AQ203" t="str">
            <v>EUR1</v>
          </cell>
          <cell r="AR203" t="str">
            <v>20</v>
          </cell>
          <cell r="AS203" t="str">
            <v>PNE1</v>
          </cell>
          <cell r="AT203" t="str">
            <v>PNE1</v>
          </cell>
          <cell r="AU203">
            <v>39345</v>
          </cell>
        </row>
        <row r="204">
          <cell r="A204">
            <v>900960</v>
          </cell>
          <cell r="B204" t="str">
            <v>275/70R22.5 ROUTE CONTROL S TL 148/145M VG GO</v>
          </cell>
          <cell r="C204" t="str">
            <v>106</v>
          </cell>
          <cell r="D204" t="str">
            <v>EUR STD</v>
          </cell>
          <cell r="E204" t="str">
            <v>O</v>
          </cell>
          <cell r="F204" t="str">
            <v>106</v>
          </cell>
          <cell r="G204" t="str">
            <v>PL</v>
          </cell>
          <cell r="H204" t="str">
            <v>C</v>
          </cell>
          <cell r="I204" t="str">
            <v>P</v>
          </cell>
          <cell r="J204" t="str">
            <v>007</v>
          </cell>
          <cell r="K204" t="str">
            <v>BFGOODRICH</v>
          </cell>
          <cell r="L204" t="str">
            <v>1KI</v>
          </cell>
          <cell r="M204" t="str">
            <v>ROUTE CONTROL S</v>
          </cell>
          <cell r="N204" t="str">
            <v>275/70R22.5</v>
          </cell>
          <cell r="O204">
            <v>275</v>
          </cell>
          <cell r="P204" t="str">
            <v>70</v>
          </cell>
          <cell r="Q204">
            <v>22.5</v>
          </cell>
          <cell r="R204" t="str">
            <v>R</v>
          </cell>
          <cell r="S204">
            <v>148</v>
          </cell>
          <cell r="T204">
            <v>145</v>
          </cell>
          <cell r="U204" t="str">
            <v>M</v>
          </cell>
          <cell r="V204">
            <v>0</v>
          </cell>
          <cell r="W204">
            <v>0</v>
          </cell>
          <cell r="X204" t="str">
            <v/>
          </cell>
          <cell r="Y204" t="str">
            <v/>
          </cell>
          <cell r="Z204" t="str">
            <v/>
          </cell>
          <cell r="AA204">
            <v>50164</v>
          </cell>
          <cell r="AB204">
            <v>283.2</v>
          </cell>
          <cell r="AC204">
            <v>963</v>
          </cell>
          <cell r="AD204" t="str">
            <v>TL</v>
          </cell>
          <cell r="AE204" t="str">
            <v>C</v>
          </cell>
          <cell r="AF204" t="str">
            <v>G</v>
          </cell>
          <cell r="AG204" t="str">
            <v>E</v>
          </cell>
          <cell r="AH204" t="str">
            <v>Z</v>
          </cell>
          <cell r="AI204" t="str">
            <v/>
          </cell>
          <cell r="AJ204">
            <v>14.5</v>
          </cell>
          <cell r="AK204">
            <v>3</v>
          </cell>
          <cell r="AL204" t="str">
            <v>PRCGEZ</v>
          </cell>
          <cell r="AM204" t="str">
            <v>PP1</v>
          </cell>
          <cell r="AN204" t="str">
            <v>+</v>
          </cell>
          <cell r="AO204" t="str">
            <v>P</v>
          </cell>
          <cell r="AP204" t="str">
            <v>PLEU</v>
          </cell>
          <cell r="AQ204" t="str">
            <v>EUR4</v>
          </cell>
          <cell r="AR204" t="str">
            <v>20</v>
          </cell>
          <cell r="AS204" t="str">
            <v>PAM1</v>
          </cell>
          <cell r="AT204" t="str">
            <v>PNE1</v>
          </cell>
          <cell r="AU204">
            <v>43070</v>
          </cell>
        </row>
        <row r="205">
          <cell r="A205">
            <v>901831</v>
          </cell>
          <cell r="B205" t="str">
            <v>215/75R17.5 ROUTE CONTROL S TL 126/124M VG GO</v>
          </cell>
          <cell r="C205" t="str">
            <v>104</v>
          </cell>
          <cell r="D205" t="str">
            <v>EUR STD</v>
          </cell>
          <cell r="E205" t="str">
            <v>O</v>
          </cell>
          <cell r="F205" t="str">
            <v>104</v>
          </cell>
          <cell r="G205" t="str">
            <v>PL</v>
          </cell>
          <cell r="H205" t="str">
            <v>C</v>
          </cell>
          <cell r="I205" t="str">
            <v>P</v>
          </cell>
          <cell r="J205" t="str">
            <v>007</v>
          </cell>
          <cell r="K205" t="str">
            <v>BFGOODRICH</v>
          </cell>
          <cell r="L205" t="str">
            <v>1KI</v>
          </cell>
          <cell r="M205" t="str">
            <v>ROUTE CONTROL S</v>
          </cell>
          <cell r="N205" t="str">
            <v>215/75R17.5</v>
          </cell>
          <cell r="O205">
            <v>215</v>
          </cell>
          <cell r="P205" t="str">
            <v>75</v>
          </cell>
          <cell r="Q205">
            <v>17.5</v>
          </cell>
          <cell r="R205" t="str">
            <v>R</v>
          </cell>
          <cell r="S205">
            <v>126</v>
          </cell>
          <cell r="T205">
            <v>124</v>
          </cell>
          <cell r="U205" t="str">
            <v>M</v>
          </cell>
          <cell r="V205">
            <v>0</v>
          </cell>
          <cell r="W205">
            <v>0</v>
          </cell>
          <cell r="X205" t="str">
            <v/>
          </cell>
          <cell r="Y205" t="str">
            <v/>
          </cell>
          <cell r="Z205" t="str">
            <v/>
          </cell>
          <cell r="AA205">
            <v>23642</v>
          </cell>
          <cell r="AB205">
            <v>211.5</v>
          </cell>
          <cell r="AC205">
            <v>760</v>
          </cell>
          <cell r="AD205" t="str">
            <v>TL</v>
          </cell>
          <cell r="AE205" t="str">
            <v>C</v>
          </cell>
          <cell r="AF205" t="str">
            <v>P</v>
          </cell>
          <cell r="AG205" t="str">
            <v>E</v>
          </cell>
          <cell r="AH205" t="str">
            <v>Z</v>
          </cell>
          <cell r="AI205" t="str">
            <v/>
          </cell>
          <cell r="AJ205">
            <v>10.5</v>
          </cell>
          <cell r="AK205">
            <v>3</v>
          </cell>
          <cell r="AL205" t="str">
            <v>PRCPEZ</v>
          </cell>
          <cell r="AM205" t="str">
            <v>PU1</v>
          </cell>
          <cell r="AN205" t="str">
            <v>+</v>
          </cell>
          <cell r="AO205" t="str">
            <v>P</v>
          </cell>
          <cell r="AP205" t="str">
            <v>PLEU</v>
          </cell>
          <cell r="AQ205" t="str">
            <v>EUR4</v>
          </cell>
          <cell r="AR205" t="str">
            <v>20</v>
          </cell>
          <cell r="AS205" t="str">
            <v>PAM1</v>
          </cell>
          <cell r="AT205" t="str">
            <v>PNE1</v>
          </cell>
          <cell r="AU205">
            <v>43070</v>
          </cell>
        </row>
        <row r="206">
          <cell r="A206">
            <v>905050</v>
          </cell>
          <cell r="B206" t="str">
            <v>245/70R17.5 ROUTE CONTROL T TL 143/141J VG GO</v>
          </cell>
          <cell r="C206" t="str">
            <v>101</v>
          </cell>
          <cell r="D206" t="str">
            <v>EUR STD</v>
          </cell>
          <cell r="E206" t="str">
            <v>O</v>
          </cell>
          <cell r="F206" t="str">
            <v>101</v>
          </cell>
          <cell r="G206" t="str">
            <v>PL</v>
          </cell>
          <cell r="H206" t="str">
            <v>C</v>
          </cell>
          <cell r="I206" t="str">
            <v>P</v>
          </cell>
          <cell r="J206" t="str">
            <v>007</v>
          </cell>
          <cell r="K206" t="str">
            <v>BFGOODRICH</v>
          </cell>
          <cell r="L206" t="str">
            <v>1MZ</v>
          </cell>
          <cell r="M206" t="str">
            <v>ROUTE CONTROL T</v>
          </cell>
          <cell r="N206" t="str">
            <v>245/70R17.5</v>
          </cell>
          <cell r="O206">
            <v>245</v>
          </cell>
          <cell r="P206" t="str">
            <v>70</v>
          </cell>
          <cell r="Q206">
            <v>17.5</v>
          </cell>
          <cell r="R206" t="str">
            <v>R</v>
          </cell>
          <cell r="S206">
            <v>143</v>
          </cell>
          <cell r="T206">
            <v>141</v>
          </cell>
          <cell r="U206" t="str">
            <v>J</v>
          </cell>
          <cell r="V206">
            <v>0</v>
          </cell>
          <cell r="W206">
            <v>0</v>
          </cell>
          <cell r="X206" t="str">
            <v/>
          </cell>
          <cell r="Y206" t="str">
            <v/>
          </cell>
          <cell r="Z206" t="str">
            <v/>
          </cell>
          <cell r="AA206">
            <v>29245</v>
          </cell>
          <cell r="AB206">
            <v>245</v>
          </cell>
          <cell r="AC206">
            <v>790</v>
          </cell>
          <cell r="AD206" t="str">
            <v>TL</v>
          </cell>
          <cell r="AE206" t="str">
            <v>C</v>
          </cell>
          <cell r="AF206" t="str">
            <v>P</v>
          </cell>
          <cell r="AG206" t="str">
            <v>E</v>
          </cell>
          <cell r="AH206" t="str">
            <v>B</v>
          </cell>
          <cell r="AI206" t="str">
            <v/>
          </cell>
          <cell r="AJ206">
            <v>12</v>
          </cell>
          <cell r="AK206">
            <v>3</v>
          </cell>
          <cell r="AL206" t="str">
            <v>PRCPEB</v>
          </cell>
          <cell r="AM206" t="str">
            <v>PP1</v>
          </cell>
          <cell r="AN206" t="str">
            <v>+</v>
          </cell>
          <cell r="AO206" t="str">
            <v>P</v>
          </cell>
          <cell r="AP206" t="str">
            <v>PLEU</v>
          </cell>
          <cell r="AQ206" t="str">
            <v>EUR1</v>
          </cell>
          <cell r="AR206" t="str">
            <v>20</v>
          </cell>
          <cell r="AS206" t="str">
            <v>PNE1</v>
          </cell>
          <cell r="AT206" t="str">
            <v>PNE1</v>
          </cell>
          <cell r="AU206">
            <v>43070</v>
          </cell>
        </row>
        <row r="207">
          <cell r="A207">
            <v>908979</v>
          </cell>
          <cell r="B207" t="str">
            <v>12R22.5 X MULTI Z 2 TL 152/149L VG MI</v>
          </cell>
          <cell r="C207" t="str">
            <v>111</v>
          </cell>
          <cell r="D207" t="str">
            <v>EUR STD</v>
          </cell>
          <cell r="E207" t="str">
            <v>O</v>
          </cell>
          <cell r="F207" t="str">
            <v>111</v>
          </cell>
          <cell r="G207" t="str">
            <v>PL</v>
          </cell>
          <cell r="H207" t="str">
            <v>C</v>
          </cell>
          <cell r="I207" t="str">
            <v>P</v>
          </cell>
          <cell r="J207" t="str">
            <v>002</v>
          </cell>
          <cell r="K207" t="str">
            <v>MICHELIN</v>
          </cell>
          <cell r="L207" t="str">
            <v>AUM</v>
          </cell>
          <cell r="M207" t="str">
            <v>X MULTI Z 2</v>
          </cell>
          <cell r="N207" t="str">
            <v>12R22.5</v>
          </cell>
          <cell r="O207">
            <v>12</v>
          </cell>
          <cell r="P207" t="str">
            <v>90</v>
          </cell>
          <cell r="Q207">
            <v>22.5</v>
          </cell>
          <cell r="R207" t="str">
            <v>R</v>
          </cell>
          <cell r="S207">
            <v>152</v>
          </cell>
          <cell r="T207">
            <v>149</v>
          </cell>
          <cell r="U207" t="str">
            <v>L</v>
          </cell>
          <cell r="V207">
            <v>0</v>
          </cell>
          <cell r="W207">
            <v>0</v>
          </cell>
          <cell r="X207" t="str">
            <v/>
          </cell>
          <cell r="Y207" t="str">
            <v>J</v>
          </cell>
          <cell r="Z207" t="str">
            <v>18</v>
          </cell>
          <cell r="AA207">
            <v>63011</v>
          </cell>
          <cell r="AD207" t="str">
            <v>TL</v>
          </cell>
          <cell r="AE207" t="str">
            <v>C</v>
          </cell>
          <cell r="AF207" t="str">
            <v>G</v>
          </cell>
          <cell r="AG207" t="str">
            <v>E</v>
          </cell>
          <cell r="AH207" t="str">
            <v>Z</v>
          </cell>
          <cell r="AI207" t="str">
            <v/>
          </cell>
          <cell r="AJ207">
            <v>14.5</v>
          </cell>
          <cell r="AK207">
            <v>3</v>
          </cell>
          <cell r="AL207" t="str">
            <v>PRCGEZ</v>
          </cell>
          <cell r="AM207" t="str">
            <v>PP1</v>
          </cell>
          <cell r="AN207" t="str">
            <v>+</v>
          </cell>
          <cell r="AO207" t="str">
            <v>P</v>
          </cell>
          <cell r="AP207" t="str">
            <v/>
          </cell>
          <cell r="AQ207" t="str">
            <v>EUR4</v>
          </cell>
          <cell r="AR207" t="str">
            <v>20</v>
          </cell>
          <cell r="AS207" t="str">
            <v>PAI1</v>
          </cell>
          <cell r="AT207" t="str">
            <v>PAM1</v>
          </cell>
          <cell r="AU207">
            <v>44835</v>
          </cell>
          <cell r="AV207">
            <v>45689</v>
          </cell>
        </row>
        <row r="208">
          <cell r="A208">
            <v>909337</v>
          </cell>
          <cell r="B208" t="str">
            <v>315/80R22.5 X WORKS D TL 156/150K VG MI</v>
          </cell>
          <cell r="C208" t="str">
            <v>101</v>
          </cell>
          <cell r="D208" t="str">
            <v>EUR STD</v>
          </cell>
          <cell r="E208" t="str">
            <v>O</v>
          </cell>
          <cell r="F208" t="str">
            <v>101</v>
          </cell>
          <cell r="G208" t="str">
            <v>PL</v>
          </cell>
          <cell r="H208" t="str">
            <v>C</v>
          </cell>
          <cell r="I208" t="str">
            <v>P</v>
          </cell>
          <cell r="J208" t="str">
            <v>002</v>
          </cell>
          <cell r="K208" t="str">
            <v>MICHELIN</v>
          </cell>
          <cell r="L208" t="str">
            <v>0TC</v>
          </cell>
          <cell r="M208" t="str">
            <v>X WORKS D</v>
          </cell>
          <cell r="N208" t="str">
            <v>315/80R22.5</v>
          </cell>
          <cell r="O208">
            <v>315</v>
          </cell>
          <cell r="P208" t="str">
            <v>80</v>
          </cell>
          <cell r="Q208">
            <v>22.5</v>
          </cell>
          <cell r="R208" t="str">
            <v>R</v>
          </cell>
          <cell r="S208">
            <v>156</v>
          </cell>
          <cell r="T208">
            <v>150</v>
          </cell>
          <cell r="U208" t="str">
            <v>K</v>
          </cell>
          <cell r="V208">
            <v>0</v>
          </cell>
          <cell r="W208">
            <v>0</v>
          </cell>
          <cell r="X208" t="str">
            <v>_x0000__x0000_</v>
          </cell>
          <cell r="Y208" t="str">
            <v/>
          </cell>
          <cell r="Z208" t="str">
            <v/>
          </cell>
          <cell r="AA208">
            <v>71186</v>
          </cell>
          <cell r="AD208" t="str">
            <v>TL</v>
          </cell>
          <cell r="AE208" t="str">
            <v>C</v>
          </cell>
          <cell r="AF208" t="str">
            <v>G</v>
          </cell>
          <cell r="AG208" t="str">
            <v>Y</v>
          </cell>
          <cell r="AH208" t="str">
            <v>D</v>
          </cell>
          <cell r="AI208" t="str">
            <v/>
          </cell>
          <cell r="AJ208">
            <v>20</v>
          </cell>
          <cell r="AK208">
            <v>3</v>
          </cell>
          <cell r="AL208" t="str">
            <v>PRCGYD</v>
          </cell>
          <cell r="AM208" t="str">
            <v>PM3</v>
          </cell>
          <cell r="AN208" t="str">
            <v>+</v>
          </cell>
          <cell r="AO208" t="str">
            <v>P</v>
          </cell>
          <cell r="AP208" t="str">
            <v>PLEU</v>
          </cell>
          <cell r="AQ208" t="str">
            <v>EUR1</v>
          </cell>
          <cell r="AR208" t="str">
            <v>20</v>
          </cell>
          <cell r="AS208" t="str">
            <v>PNE1</v>
          </cell>
          <cell r="AT208" t="str">
            <v>PNE1</v>
          </cell>
          <cell r="AU208">
            <v>42461</v>
          </cell>
          <cell r="AV208">
            <v>45901</v>
          </cell>
        </row>
        <row r="209">
          <cell r="A209">
            <v>922022</v>
          </cell>
          <cell r="B209" t="str">
            <v>285/70R19.5 ROUTE CONTROL D TL 146/144L VG GO</v>
          </cell>
          <cell r="C209" t="str">
            <v>101</v>
          </cell>
          <cell r="D209" t="str">
            <v>EUR STD</v>
          </cell>
          <cell r="E209" t="str">
            <v>O</v>
          </cell>
          <cell r="F209" t="str">
            <v>101</v>
          </cell>
          <cell r="G209" t="str">
            <v>PL</v>
          </cell>
          <cell r="H209" t="str">
            <v>C</v>
          </cell>
          <cell r="I209" t="str">
            <v>P</v>
          </cell>
          <cell r="J209" t="str">
            <v>007</v>
          </cell>
          <cell r="K209" t="str">
            <v>BFGOODRICH</v>
          </cell>
          <cell r="L209" t="str">
            <v>1KJ</v>
          </cell>
          <cell r="M209" t="str">
            <v>ROUTE CONTROL D</v>
          </cell>
          <cell r="N209" t="str">
            <v>285/70R19.5</v>
          </cell>
          <cell r="O209">
            <v>285</v>
          </cell>
          <cell r="P209" t="str">
            <v>70</v>
          </cell>
          <cell r="Q209">
            <v>19.5</v>
          </cell>
          <cell r="R209" t="str">
            <v>R</v>
          </cell>
          <cell r="S209">
            <v>146</v>
          </cell>
          <cell r="T209">
            <v>144</v>
          </cell>
          <cell r="U209" t="str">
            <v>L</v>
          </cell>
          <cell r="V209">
            <v>144</v>
          </cell>
          <cell r="W209">
            <v>142</v>
          </cell>
          <cell r="X209" t="str">
            <v>M</v>
          </cell>
          <cell r="Y209" t="str">
            <v/>
          </cell>
          <cell r="Z209" t="str">
            <v/>
          </cell>
          <cell r="AA209">
            <v>37180</v>
          </cell>
          <cell r="AB209">
            <v>281.8</v>
          </cell>
          <cell r="AC209">
            <v>892</v>
          </cell>
          <cell r="AD209" t="str">
            <v>TL</v>
          </cell>
          <cell r="AE209" t="str">
            <v>C</v>
          </cell>
          <cell r="AF209" t="str">
            <v>M</v>
          </cell>
          <cell r="AG209" t="str">
            <v>E</v>
          </cell>
          <cell r="AH209" t="str">
            <v>D</v>
          </cell>
          <cell r="AI209" t="str">
            <v/>
          </cell>
          <cell r="AJ209">
            <v>12</v>
          </cell>
          <cell r="AK209">
            <v>3</v>
          </cell>
          <cell r="AL209" t="str">
            <v>PRCMED</v>
          </cell>
          <cell r="AM209" t="str">
            <v>PT1</v>
          </cell>
          <cell r="AN209" t="str">
            <v>+</v>
          </cell>
          <cell r="AO209" t="str">
            <v>P</v>
          </cell>
          <cell r="AP209" t="str">
            <v>PLEU</v>
          </cell>
          <cell r="AQ209" t="str">
            <v>EUR1</v>
          </cell>
          <cell r="AR209" t="str">
            <v>20</v>
          </cell>
          <cell r="AS209" t="str">
            <v>PNE1</v>
          </cell>
          <cell r="AT209" t="str">
            <v>PNE1</v>
          </cell>
          <cell r="AU209">
            <v>43070</v>
          </cell>
        </row>
        <row r="210">
          <cell r="A210">
            <v>928196</v>
          </cell>
          <cell r="B210" t="str">
            <v>355/50R22.5 X LINE ENERGY Z TL 156K VB MI</v>
          </cell>
          <cell r="C210" t="str">
            <v>101</v>
          </cell>
          <cell r="D210" t="str">
            <v>EUR STD</v>
          </cell>
          <cell r="E210" t="str">
            <v>O</v>
          </cell>
          <cell r="F210" t="str">
            <v>101</v>
          </cell>
          <cell r="G210" t="str">
            <v>PL</v>
          </cell>
          <cell r="H210" t="str">
            <v>C</v>
          </cell>
          <cell r="I210" t="str">
            <v>P</v>
          </cell>
          <cell r="J210" t="str">
            <v>002</v>
          </cell>
          <cell r="K210" t="str">
            <v>MICHELIN</v>
          </cell>
          <cell r="L210" t="str">
            <v>0LS</v>
          </cell>
          <cell r="M210" t="str">
            <v>X LINE ENERGY Z</v>
          </cell>
          <cell r="N210" t="str">
            <v>355/50R22.5</v>
          </cell>
          <cell r="O210">
            <v>355</v>
          </cell>
          <cell r="P210" t="str">
            <v>50</v>
          </cell>
          <cell r="Q210">
            <v>22.5</v>
          </cell>
          <cell r="R210" t="str">
            <v>R</v>
          </cell>
          <cell r="S210">
            <v>156</v>
          </cell>
          <cell r="T210">
            <v>0</v>
          </cell>
          <cell r="U210" t="str">
            <v>K</v>
          </cell>
          <cell r="V210">
            <v>0</v>
          </cell>
          <cell r="W210">
            <v>0</v>
          </cell>
          <cell r="X210" t="str">
            <v>_x0000__x0000_</v>
          </cell>
          <cell r="Y210" t="str">
            <v/>
          </cell>
          <cell r="Z210" t="str">
            <v/>
          </cell>
          <cell r="AA210">
            <v>61798</v>
          </cell>
          <cell r="AD210" t="str">
            <v>TL</v>
          </cell>
          <cell r="AE210" t="str">
            <v>C</v>
          </cell>
          <cell r="AF210" t="str">
            <v>S</v>
          </cell>
          <cell r="AG210" t="str">
            <v>A</v>
          </cell>
          <cell r="AH210" t="str">
            <v>Z</v>
          </cell>
          <cell r="AI210" t="str">
            <v/>
          </cell>
          <cell r="AJ210">
            <v>10.5</v>
          </cell>
          <cell r="AK210">
            <v>3</v>
          </cell>
          <cell r="AL210" t="str">
            <v>PRCSAZ</v>
          </cell>
          <cell r="AM210" t="str">
            <v>PG1</v>
          </cell>
          <cell r="AN210" t="str">
            <v>+</v>
          </cell>
          <cell r="AO210" t="str">
            <v>P</v>
          </cell>
          <cell r="AP210" t="str">
            <v>PLEU</v>
          </cell>
          <cell r="AQ210" t="str">
            <v>EUR1</v>
          </cell>
          <cell r="AR210" t="str">
            <v>20</v>
          </cell>
          <cell r="AS210" t="str">
            <v>PNE1</v>
          </cell>
          <cell r="AT210" t="str">
            <v>PNE1</v>
          </cell>
          <cell r="AU210">
            <v>42736</v>
          </cell>
          <cell r="AV210">
            <v>45839</v>
          </cell>
        </row>
        <row r="211">
          <cell r="A211">
            <v>929228</v>
          </cell>
          <cell r="B211" t="str">
            <v>385/65R22.5 CROSS CONTROL S TL LRJ 158K VG GO</v>
          </cell>
          <cell r="C211" t="str">
            <v>102</v>
          </cell>
          <cell r="D211" t="str">
            <v>EUR STD</v>
          </cell>
          <cell r="E211" t="str">
            <v>O</v>
          </cell>
          <cell r="F211" t="str">
            <v>102</v>
          </cell>
          <cell r="G211" t="str">
            <v>PL</v>
          </cell>
          <cell r="H211" t="str">
            <v>C</v>
          </cell>
          <cell r="I211" t="str">
            <v>P</v>
          </cell>
          <cell r="J211" t="str">
            <v>007</v>
          </cell>
          <cell r="K211" t="str">
            <v>BFGOODRICH</v>
          </cell>
          <cell r="L211" t="str">
            <v>1M7</v>
          </cell>
          <cell r="M211" t="str">
            <v>CROSS CONTROL S</v>
          </cell>
          <cell r="N211" t="str">
            <v>385/65R22.5</v>
          </cell>
          <cell r="O211">
            <v>385</v>
          </cell>
          <cell r="P211" t="str">
            <v>65</v>
          </cell>
          <cell r="Q211">
            <v>22.5</v>
          </cell>
          <cell r="R211" t="str">
            <v>R</v>
          </cell>
          <cell r="S211">
            <v>158</v>
          </cell>
          <cell r="T211">
            <v>0</v>
          </cell>
          <cell r="U211" t="str">
            <v>K</v>
          </cell>
          <cell r="V211">
            <v>160</v>
          </cell>
          <cell r="W211">
            <v>0</v>
          </cell>
          <cell r="X211" t="str">
            <v>J</v>
          </cell>
          <cell r="Y211" t="str">
            <v>J</v>
          </cell>
          <cell r="Z211" t="str">
            <v>00</v>
          </cell>
          <cell r="AA211">
            <v>75294</v>
          </cell>
          <cell r="AB211">
            <v>377.9</v>
          </cell>
          <cell r="AC211">
            <v>1075</v>
          </cell>
          <cell r="AD211" t="str">
            <v>TL</v>
          </cell>
          <cell r="AE211" t="str">
            <v>C</v>
          </cell>
          <cell r="AF211" t="str">
            <v>S</v>
          </cell>
          <cell r="AG211" t="str">
            <v>Y</v>
          </cell>
          <cell r="AH211" t="str">
            <v>T</v>
          </cell>
          <cell r="AI211" t="str">
            <v/>
          </cell>
          <cell r="AJ211">
            <v>17</v>
          </cell>
          <cell r="AK211">
            <v>3</v>
          </cell>
          <cell r="AL211" t="str">
            <v>PRCSYT</v>
          </cell>
          <cell r="AM211" t="str">
            <v>PM3</v>
          </cell>
          <cell r="AN211" t="str">
            <v>+</v>
          </cell>
          <cell r="AO211" t="str">
            <v>P</v>
          </cell>
          <cell r="AP211" t="str">
            <v/>
          </cell>
          <cell r="AQ211" t="str">
            <v>EUR5</v>
          </cell>
          <cell r="AR211" t="str">
            <v>20</v>
          </cell>
          <cell r="AS211" t="str">
            <v>PAN1</v>
          </cell>
          <cell r="AT211" t="str">
            <v>PAN1</v>
          </cell>
          <cell r="AU211">
            <v>43221</v>
          </cell>
        </row>
        <row r="212">
          <cell r="A212">
            <v>931280</v>
          </cell>
          <cell r="B212" t="str">
            <v>315/45R22.5 X MULTI D TL 147/145L VG MI</v>
          </cell>
          <cell r="C212" t="str">
            <v>101</v>
          </cell>
          <cell r="D212" t="str">
            <v>EUR STD</v>
          </cell>
          <cell r="E212" t="str">
            <v>O</v>
          </cell>
          <cell r="F212" t="str">
            <v>101</v>
          </cell>
          <cell r="G212" t="str">
            <v>PL</v>
          </cell>
          <cell r="H212" t="str">
            <v>C</v>
          </cell>
          <cell r="I212" t="str">
            <v>P</v>
          </cell>
          <cell r="J212" t="str">
            <v>002</v>
          </cell>
          <cell r="K212" t="str">
            <v>MICHELIN</v>
          </cell>
          <cell r="L212" t="str">
            <v>0A6</v>
          </cell>
          <cell r="M212" t="str">
            <v>X MULTI D</v>
          </cell>
          <cell r="N212" t="str">
            <v>315/45R22.5</v>
          </cell>
          <cell r="O212">
            <v>315</v>
          </cell>
          <cell r="P212" t="str">
            <v>45</v>
          </cell>
          <cell r="Q212">
            <v>22.5</v>
          </cell>
          <cell r="R212" t="str">
            <v>R</v>
          </cell>
          <cell r="S212">
            <v>147</v>
          </cell>
          <cell r="T212">
            <v>145</v>
          </cell>
          <cell r="U212" t="str">
            <v>L</v>
          </cell>
          <cell r="V212">
            <v>0</v>
          </cell>
          <cell r="W212">
            <v>0</v>
          </cell>
          <cell r="X212" t="str">
            <v/>
          </cell>
          <cell r="Y212" t="str">
            <v>L</v>
          </cell>
          <cell r="Z212" t="str">
            <v/>
          </cell>
          <cell r="AA212">
            <v>52963</v>
          </cell>
          <cell r="AD212" t="str">
            <v>TL</v>
          </cell>
          <cell r="AE212" t="str">
            <v>C</v>
          </cell>
          <cell r="AF212" t="str">
            <v>G</v>
          </cell>
          <cell r="AG212" t="str">
            <v>E</v>
          </cell>
          <cell r="AH212" t="str">
            <v>D</v>
          </cell>
          <cell r="AI212" t="str">
            <v/>
          </cell>
          <cell r="AJ212">
            <v>14.3</v>
          </cell>
          <cell r="AK212">
            <v>3</v>
          </cell>
          <cell r="AL212" t="str">
            <v>PRCGED</v>
          </cell>
          <cell r="AM212" t="str">
            <v>PP1</v>
          </cell>
          <cell r="AN212" t="str">
            <v>+</v>
          </cell>
          <cell r="AO212" t="str">
            <v>P</v>
          </cell>
          <cell r="AP212" t="str">
            <v>PLEU</v>
          </cell>
          <cell r="AQ212" t="str">
            <v>EUR4</v>
          </cell>
          <cell r="AR212" t="str">
            <v>20</v>
          </cell>
          <cell r="AS212" t="str">
            <v>PNE1</v>
          </cell>
          <cell r="AT212" t="str">
            <v>PNE1</v>
          </cell>
          <cell r="AU212">
            <v>43891</v>
          </cell>
        </row>
        <row r="213">
          <cell r="A213">
            <v>943346</v>
          </cell>
          <cell r="B213" t="str">
            <v>265/70R19.5 XTE2 TL 143/141J VM MI</v>
          </cell>
          <cell r="C213" t="str">
            <v>101</v>
          </cell>
          <cell r="D213" t="str">
            <v>EUR STD</v>
          </cell>
          <cell r="E213" t="str">
            <v>O</v>
          </cell>
          <cell r="F213" t="str">
            <v>101</v>
          </cell>
          <cell r="G213" t="str">
            <v>PL</v>
          </cell>
          <cell r="H213" t="str">
            <v>C</v>
          </cell>
          <cell r="I213" t="str">
            <v>P</v>
          </cell>
          <cell r="J213" t="str">
            <v>002</v>
          </cell>
          <cell r="K213" t="str">
            <v>MICHELIN</v>
          </cell>
          <cell r="L213" t="str">
            <v>61V</v>
          </cell>
          <cell r="M213" t="str">
            <v>XTE2</v>
          </cell>
          <cell r="N213" t="str">
            <v>265/70R19.5</v>
          </cell>
          <cell r="O213">
            <v>265</v>
          </cell>
          <cell r="P213" t="str">
            <v>70</v>
          </cell>
          <cell r="Q213">
            <v>19.5</v>
          </cell>
          <cell r="R213" t="str">
            <v>R</v>
          </cell>
          <cell r="S213">
            <v>143</v>
          </cell>
          <cell r="T213">
            <v>141</v>
          </cell>
          <cell r="U213" t="str">
            <v>J</v>
          </cell>
          <cell r="V213">
            <v>0</v>
          </cell>
          <cell r="W213">
            <v>0</v>
          </cell>
          <cell r="X213" t="str">
            <v>_x0000__x0000_</v>
          </cell>
          <cell r="Y213" t="str">
            <v>H</v>
          </cell>
          <cell r="Z213" t="str">
            <v/>
          </cell>
          <cell r="AA213">
            <v>40752</v>
          </cell>
          <cell r="AD213" t="str">
            <v>TL</v>
          </cell>
          <cell r="AE213" t="str">
            <v>C</v>
          </cell>
          <cell r="AF213" t="str">
            <v>M</v>
          </cell>
          <cell r="AG213" t="str">
            <v>E</v>
          </cell>
          <cell r="AH213" t="str">
            <v>B</v>
          </cell>
          <cell r="AI213" t="str">
            <v/>
          </cell>
          <cell r="AJ213">
            <v>14</v>
          </cell>
          <cell r="AK213">
            <v>3</v>
          </cell>
          <cell r="AL213" t="str">
            <v>PRCMEB</v>
          </cell>
          <cell r="AM213" t="str">
            <v>PP1</v>
          </cell>
          <cell r="AN213" t="str">
            <v>+</v>
          </cell>
          <cell r="AO213" t="str">
            <v>P</v>
          </cell>
          <cell r="AP213" t="str">
            <v/>
          </cell>
          <cell r="AQ213" t="str">
            <v>EUR4</v>
          </cell>
          <cell r="AR213" t="str">
            <v>20</v>
          </cell>
          <cell r="AS213" t="str">
            <v>PNE1</v>
          </cell>
          <cell r="AT213" t="str">
            <v>PNE1</v>
          </cell>
          <cell r="AU213">
            <v>45474</v>
          </cell>
        </row>
        <row r="214">
          <cell r="A214">
            <v>943946</v>
          </cell>
          <cell r="B214" t="str">
            <v>315/70R22.5 ROUTE CONTROL D2 TL 154/150L VM GO</v>
          </cell>
          <cell r="C214" t="str">
            <v>101</v>
          </cell>
          <cell r="D214" t="str">
            <v>EUR STD</v>
          </cell>
          <cell r="E214" t="str">
            <v>O</v>
          </cell>
          <cell r="F214" t="str">
            <v>101</v>
          </cell>
          <cell r="G214" t="str">
            <v>PL</v>
          </cell>
          <cell r="H214" t="str">
            <v>C</v>
          </cell>
          <cell r="I214" t="str">
            <v>P</v>
          </cell>
          <cell r="J214" t="str">
            <v>007</v>
          </cell>
          <cell r="K214" t="str">
            <v>BFGOODRICH</v>
          </cell>
          <cell r="L214" t="str">
            <v>ARQ</v>
          </cell>
          <cell r="M214" t="str">
            <v>ROUTE CONTROL D2</v>
          </cell>
          <cell r="N214" t="str">
            <v>315/70R22.5</v>
          </cell>
          <cell r="O214">
            <v>315</v>
          </cell>
          <cell r="P214" t="str">
            <v>70</v>
          </cell>
          <cell r="Q214">
            <v>22.5</v>
          </cell>
          <cell r="R214" t="str">
            <v>R</v>
          </cell>
          <cell r="S214">
            <v>154</v>
          </cell>
          <cell r="T214">
            <v>150</v>
          </cell>
          <cell r="U214" t="str">
            <v>L</v>
          </cell>
          <cell r="V214">
            <v>152</v>
          </cell>
          <cell r="W214">
            <v>148</v>
          </cell>
          <cell r="X214" t="str">
            <v>M</v>
          </cell>
          <cell r="Y214" t="str">
            <v>L</v>
          </cell>
          <cell r="Z214" t="str">
            <v>20</v>
          </cell>
          <cell r="AA214">
            <v>54845</v>
          </cell>
          <cell r="AD214" t="str">
            <v>TL</v>
          </cell>
          <cell r="AE214" t="str">
            <v>C</v>
          </cell>
          <cell r="AF214" t="str">
            <v>G</v>
          </cell>
          <cell r="AG214" t="str">
            <v>E</v>
          </cell>
          <cell r="AH214" t="str">
            <v>D</v>
          </cell>
          <cell r="AI214" t="str">
            <v/>
          </cell>
          <cell r="AJ214">
            <v>16.399999999999999</v>
          </cell>
          <cell r="AK214">
            <v>3</v>
          </cell>
          <cell r="AL214" t="str">
            <v>PRCGED</v>
          </cell>
          <cell r="AM214" t="str">
            <v>PP1</v>
          </cell>
          <cell r="AN214" t="str">
            <v>+</v>
          </cell>
          <cell r="AO214" t="str">
            <v>P</v>
          </cell>
          <cell r="AP214" t="str">
            <v>PLEU</v>
          </cell>
          <cell r="AQ214" t="str">
            <v>EUR4</v>
          </cell>
          <cell r="AR214" t="str">
            <v>20</v>
          </cell>
          <cell r="AS214" t="str">
            <v>PNE1</v>
          </cell>
          <cell r="AT214" t="str">
            <v>PNE1</v>
          </cell>
          <cell r="AU214">
            <v>44805</v>
          </cell>
        </row>
        <row r="215">
          <cell r="A215">
            <v>947036</v>
          </cell>
          <cell r="B215" t="str">
            <v>285/70R19.5 X MULTI Z2 TL 148/146L VQ MI</v>
          </cell>
          <cell r="C215" t="str">
            <v>101</v>
          </cell>
          <cell r="D215" t="str">
            <v>EUR STD</v>
          </cell>
          <cell r="E215" t="str">
            <v>N</v>
          </cell>
          <cell r="F215" t="str">
            <v>101</v>
          </cell>
          <cell r="G215" t="str">
            <v>PL</v>
          </cell>
          <cell r="H215" t="str">
            <v>C</v>
          </cell>
          <cell r="I215" t="str">
            <v>P</v>
          </cell>
          <cell r="J215" t="str">
            <v>002</v>
          </cell>
          <cell r="K215" t="str">
            <v>MICHELIN</v>
          </cell>
          <cell r="L215" t="str">
            <v>AT0</v>
          </cell>
          <cell r="M215" t="str">
            <v>X MULTI Z2</v>
          </cell>
          <cell r="N215" t="str">
            <v>285/70R19.5</v>
          </cell>
          <cell r="O215">
            <v>285</v>
          </cell>
          <cell r="P215" t="str">
            <v>70</v>
          </cell>
          <cell r="Q215">
            <v>19.5</v>
          </cell>
          <cell r="R215" t="str">
            <v>R</v>
          </cell>
          <cell r="S215">
            <v>148</v>
          </cell>
          <cell r="T215">
            <v>146</v>
          </cell>
          <cell r="U215" t="str">
            <v>L</v>
          </cell>
          <cell r="V215">
            <v>146</v>
          </cell>
          <cell r="W215">
            <v>144</v>
          </cell>
          <cell r="X215" t="str">
            <v>M</v>
          </cell>
          <cell r="Y215" t="str">
            <v>J</v>
          </cell>
          <cell r="Z215" t="str">
            <v>18</v>
          </cell>
          <cell r="AA215">
            <v>43225</v>
          </cell>
          <cell r="AD215" t="str">
            <v>TL</v>
          </cell>
          <cell r="AE215" t="str">
            <v>C</v>
          </cell>
          <cell r="AF215" t="str">
            <v>M</v>
          </cell>
          <cell r="AG215" t="str">
            <v>E</v>
          </cell>
          <cell r="AH215" t="str">
            <v>Z</v>
          </cell>
          <cell r="AI215" t="str">
            <v/>
          </cell>
          <cell r="AJ215">
            <v>13</v>
          </cell>
          <cell r="AK215">
            <v>2</v>
          </cell>
          <cell r="AL215" t="str">
            <v>PRCMEZ</v>
          </cell>
          <cell r="AM215" t="str">
            <v>PP1</v>
          </cell>
          <cell r="AN215" t="str">
            <v>+</v>
          </cell>
          <cell r="AO215" t="str">
            <v>P</v>
          </cell>
          <cell r="AP215" t="str">
            <v/>
          </cell>
          <cell r="AQ215" t="str">
            <v>EUR4</v>
          </cell>
          <cell r="AR215" t="str">
            <v>20</v>
          </cell>
          <cell r="AS215" t="str">
            <v>PNE1</v>
          </cell>
          <cell r="AT215" t="str">
            <v>PNE1</v>
          </cell>
          <cell r="AU215">
            <v>45627</v>
          </cell>
        </row>
        <row r="216">
          <cell r="A216">
            <v>952153</v>
          </cell>
          <cell r="B216" t="str">
            <v>385/65R22.5 XZY 3 TL 160K MI</v>
          </cell>
          <cell r="C216" t="str">
            <v>101</v>
          </cell>
          <cell r="D216" t="str">
            <v>EUR STD</v>
          </cell>
          <cell r="E216" t="str">
            <v>O</v>
          </cell>
          <cell r="F216" t="str">
            <v>101</v>
          </cell>
          <cell r="G216" t="str">
            <v>PL</v>
          </cell>
          <cell r="H216" t="str">
            <v>C</v>
          </cell>
          <cell r="I216" t="str">
            <v>P</v>
          </cell>
          <cell r="J216" t="str">
            <v>002</v>
          </cell>
          <cell r="K216" t="str">
            <v>MICHELIN</v>
          </cell>
          <cell r="L216" t="str">
            <v>AFC</v>
          </cell>
          <cell r="M216" t="str">
            <v>XZY 3</v>
          </cell>
          <cell r="N216" t="str">
            <v>385/65R22.5</v>
          </cell>
          <cell r="O216">
            <v>385</v>
          </cell>
          <cell r="P216" t="str">
            <v>65</v>
          </cell>
          <cell r="Q216">
            <v>22.5</v>
          </cell>
          <cell r="R216" t="str">
            <v>R</v>
          </cell>
          <cell r="S216">
            <v>160</v>
          </cell>
          <cell r="T216">
            <v>0</v>
          </cell>
          <cell r="U216" t="str">
            <v>K</v>
          </cell>
          <cell r="V216">
            <v>158</v>
          </cell>
          <cell r="W216">
            <v>0</v>
          </cell>
          <cell r="X216" t="str">
            <v>L</v>
          </cell>
          <cell r="Y216" t="str">
            <v>J</v>
          </cell>
          <cell r="Z216" t="str">
            <v>20</v>
          </cell>
          <cell r="AA216">
            <v>77766</v>
          </cell>
          <cell r="AD216" t="str">
            <v>TL</v>
          </cell>
          <cell r="AE216" t="str">
            <v>C</v>
          </cell>
          <cell r="AF216" t="str">
            <v>S</v>
          </cell>
          <cell r="AG216" t="str">
            <v>Y</v>
          </cell>
          <cell r="AH216" t="str">
            <v>Z</v>
          </cell>
          <cell r="AI216" t="str">
            <v/>
          </cell>
          <cell r="AJ216">
            <v>17.7</v>
          </cell>
          <cell r="AK216">
            <v>4</v>
          </cell>
          <cell r="AL216" t="str">
            <v>PRCSYZ</v>
          </cell>
          <cell r="AM216" t="str">
            <v>PM3</v>
          </cell>
          <cell r="AN216" t="str">
            <v>+</v>
          </cell>
          <cell r="AO216" t="str">
            <v>P</v>
          </cell>
          <cell r="AP216" t="str">
            <v>PLEU</v>
          </cell>
          <cell r="AQ216" t="str">
            <v>EUR1</v>
          </cell>
          <cell r="AR216" t="str">
            <v>20</v>
          </cell>
          <cell r="AS216" t="str">
            <v>PNE1</v>
          </cell>
          <cell r="AT216" t="str">
            <v>PNE1</v>
          </cell>
          <cell r="AU216">
            <v>39345</v>
          </cell>
        </row>
        <row r="217">
          <cell r="A217">
            <v>953680</v>
          </cell>
          <cell r="B217" t="str">
            <v>265/70R19.5 X MULTI Z TL 140/138M VG MI</v>
          </cell>
          <cell r="C217" t="str">
            <v>101</v>
          </cell>
          <cell r="D217" t="str">
            <v>EUR STD</v>
          </cell>
          <cell r="E217" t="str">
            <v>O</v>
          </cell>
          <cell r="F217" t="str">
            <v>101</v>
          </cell>
          <cell r="G217" t="str">
            <v>PL</v>
          </cell>
          <cell r="H217" t="str">
            <v>C</v>
          </cell>
          <cell r="I217" t="str">
            <v>P</v>
          </cell>
          <cell r="J217" t="str">
            <v>002</v>
          </cell>
          <cell r="K217" t="str">
            <v>MICHELIN</v>
          </cell>
          <cell r="L217" t="str">
            <v>0LT</v>
          </cell>
          <cell r="M217" t="str">
            <v>X MULTI Z</v>
          </cell>
          <cell r="N217" t="str">
            <v>265/70R19.5</v>
          </cell>
          <cell r="O217">
            <v>265</v>
          </cell>
          <cell r="P217" t="str">
            <v>70</v>
          </cell>
          <cell r="Q217">
            <v>19.5</v>
          </cell>
          <cell r="R217" t="str">
            <v>R</v>
          </cell>
          <cell r="S217">
            <v>140</v>
          </cell>
          <cell r="T217">
            <v>138</v>
          </cell>
          <cell r="U217" t="str">
            <v>M</v>
          </cell>
          <cell r="V217">
            <v>0</v>
          </cell>
          <cell r="W217">
            <v>0</v>
          </cell>
          <cell r="X217" t="str">
            <v/>
          </cell>
          <cell r="Y217" t="str">
            <v>G</v>
          </cell>
          <cell r="Z217" t="str">
            <v>14</v>
          </cell>
          <cell r="AA217">
            <v>37061</v>
          </cell>
          <cell r="AD217" t="str">
            <v>TL</v>
          </cell>
          <cell r="AE217" t="str">
            <v>C</v>
          </cell>
          <cell r="AF217" t="str">
            <v>M</v>
          </cell>
          <cell r="AG217" t="str">
            <v>E</v>
          </cell>
          <cell r="AH217" t="str">
            <v>Z</v>
          </cell>
          <cell r="AI217" t="str">
            <v/>
          </cell>
          <cell r="AJ217">
            <v>12.5</v>
          </cell>
          <cell r="AK217">
            <v>3</v>
          </cell>
          <cell r="AL217" t="str">
            <v>PRCMEZ</v>
          </cell>
          <cell r="AM217" t="str">
            <v>PT1</v>
          </cell>
          <cell r="AN217" t="str">
            <v>+</v>
          </cell>
          <cell r="AO217" t="str">
            <v>P</v>
          </cell>
          <cell r="AP217" t="str">
            <v>PLEU</v>
          </cell>
          <cell r="AQ217" t="str">
            <v>EUR1</v>
          </cell>
          <cell r="AR217" t="str">
            <v>20</v>
          </cell>
          <cell r="AS217" t="str">
            <v>PNE1</v>
          </cell>
          <cell r="AT217" t="str">
            <v>PNE1</v>
          </cell>
          <cell r="AU217">
            <v>42064</v>
          </cell>
          <cell r="AV217">
            <v>45717</v>
          </cell>
        </row>
        <row r="218">
          <cell r="A218">
            <v>957621</v>
          </cell>
          <cell r="B218" t="str">
            <v>215/75R17.5 ROUTE CONTROL T TL 135/133J VG GO</v>
          </cell>
          <cell r="C218" t="str">
            <v>101</v>
          </cell>
          <cell r="D218" t="str">
            <v>EUR STD</v>
          </cell>
          <cell r="E218" t="str">
            <v>O</v>
          </cell>
          <cell r="F218" t="str">
            <v>101</v>
          </cell>
          <cell r="G218" t="str">
            <v>PL</v>
          </cell>
          <cell r="H218" t="str">
            <v>C</v>
          </cell>
          <cell r="I218" t="str">
            <v>P</v>
          </cell>
          <cell r="J218" t="str">
            <v>007</v>
          </cell>
          <cell r="K218" t="str">
            <v>BFGOODRICH</v>
          </cell>
          <cell r="L218" t="str">
            <v>1MZ</v>
          </cell>
          <cell r="M218" t="str">
            <v>ROUTE CONTROL T</v>
          </cell>
          <cell r="N218" t="str">
            <v>215/75R17.5</v>
          </cell>
          <cell r="O218">
            <v>215</v>
          </cell>
          <cell r="P218" t="str">
            <v>75</v>
          </cell>
          <cell r="Q218">
            <v>17.5</v>
          </cell>
          <cell r="R218" t="str">
            <v>R</v>
          </cell>
          <cell r="S218">
            <v>135</v>
          </cell>
          <cell r="T218">
            <v>133</v>
          </cell>
          <cell r="U218" t="str">
            <v>J</v>
          </cell>
          <cell r="V218">
            <v>0</v>
          </cell>
          <cell r="W218">
            <v>0</v>
          </cell>
          <cell r="X218" t="str">
            <v/>
          </cell>
          <cell r="Y218" t="str">
            <v/>
          </cell>
          <cell r="Z218" t="str">
            <v>_x0000__x0000_</v>
          </cell>
          <cell r="AA218">
            <v>24675</v>
          </cell>
          <cell r="AB218">
            <v>206.6</v>
          </cell>
          <cell r="AC218">
            <v>764</v>
          </cell>
          <cell r="AD218" t="str">
            <v>TL</v>
          </cell>
          <cell r="AE218" t="str">
            <v>C</v>
          </cell>
          <cell r="AF218" t="str">
            <v>P</v>
          </cell>
          <cell r="AG218" t="str">
            <v>E</v>
          </cell>
          <cell r="AH218" t="str">
            <v>B</v>
          </cell>
          <cell r="AI218" t="str">
            <v/>
          </cell>
          <cell r="AJ218">
            <v>12</v>
          </cell>
          <cell r="AK218">
            <v>3</v>
          </cell>
          <cell r="AL218" t="str">
            <v>PRCPEB</v>
          </cell>
          <cell r="AM218" t="str">
            <v>PP1</v>
          </cell>
          <cell r="AN218" t="str">
            <v>+</v>
          </cell>
          <cell r="AO218" t="str">
            <v>P</v>
          </cell>
          <cell r="AP218" t="str">
            <v>PLEU</v>
          </cell>
          <cell r="AQ218" t="str">
            <v>EUR1</v>
          </cell>
          <cell r="AR218" t="str">
            <v>20</v>
          </cell>
          <cell r="AS218" t="str">
            <v>PNE1</v>
          </cell>
          <cell r="AT218" t="str">
            <v>PNE1</v>
          </cell>
          <cell r="AU218">
            <v>43070</v>
          </cell>
        </row>
        <row r="219">
          <cell r="A219">
            <v>969796</v>
          </cell>
          <cell r="B219" t="str">
            <v>315/80R22.5 X MULTI ENERGY Z2 TL 158/150L VM MI</v>
          </cell>
          <cell r="C219" t="str">
            <v>101</v>
          </cell>
          <cell r="D219" t="str">
            <v>EUR STD</v>
          </cell>
          <cell r="E219" t="str">
            <v>O</v>
          </cell>
          <cell r="F219" t="str">
            <v>101</v>
          </cell>
          <cell r="G219" t="str">
            <v>PL</v>
          </cell>
          <cell r="H219" t="str">
            <v>C</v>
          </cell>
          <cell r="I219" t="str">
            <v>P</v>
          </cell>
          <cell r="J219" t="str">
            <v>002</v>
          </cell>
          <cell r="K219" t="str">
            <v>MICHELIN</v>
          </cell>
          <cell r="L219" t="str">
            <v>C51</v>
          </cell>
          <cell r="M219" t="str">
            <v>X MULTI ENERGY Z2</v>
          </cell>
          <cell r="N219" t="str">
            <v>315/80R22.5</v>
          </cell>
          <cell r="O219">
            <v>315</v>
          </cell>
          <cell r="P219" t="str">
            <v>80</v>
          </cell>
          <cell r="Q219">
            <v>22.5</v>
          </cell>
          <cell r="R219" t="str">
            <v>R</v>
          </cell>
          <cell r="S219">
            <v>158</v>
          </cell>
          <cell r="T219">
            <v>150</v>
          </cell>
          <cell r="U219" t="str">
            <v>L</v>
          </cell>
          <cell r="V219">
            <v>154</v>
          </cell>
          <cell r="W219">
            <v>150</v>
          </cell>
          <cell r="X219" t="str">
            <v>M</v>
          </cell>
          <cell r="Y219" t="str">
            <v>J</v>
          </cell>
          <cell r="Z219" t="str">
            <v/>
          </cell>
          <cell r="AA219">
            <v>67132</v>
          </cell>
          <cell r="AD219" t="str">
            <v>TL</v>
          </cell>
          <cell r="AE219" t="str">
            <v>C</v>
          </cell>
          <cell r="AF219" t="str">
            <v>G</v>
          </cell>
          <cell r="AG219" t="str">
            <v>E</v>
          </cell>
          <cell r="AH219" t="str">
            <v>Z</v>
          </cell>
          <cell r="AI219" t="str">
            <v/>
          </cell>
          <cell r="AJ219">
            <v>13.1</v>
          </cell>
          <cell r="AK219">
            <v>3</v>
          </cell>
          <cell r="AL219" t="str">
            <v>PRCGEZ</v>
          </cell>
          <cell r="AM219" t="str">
            <v>PP1</v>
          </cell>
          <cell r="AN219" t="str">
            <v>+</v>
          </cell>
          <cell r="AO219" t="str">
            <v>P</v>
          </cell>
          <cell r="AP219" t="str">
            <v/>
          </cell>
          <cell r="AQ219" t="str">
            <v>EUR4</v>
          </cell>
          <cell r="AR219" t="str">
            <v>20</v>
          </cell>
          <cell r="AS219" t="str">
            <v>PNE1</v>
          </cell>
          <cell r="AT219" t="str">
            <v>PNE1</v>
          </cell>
          <cell r="AU219">
            <v>45536</v>
          </cell>
        </row>
        <row r="220">
          <cell r="A220">
            <v>974239</v>
          </cell>
          <cell r="B220" t="str">
            <v>315/80R22.5 X MULTI D TL 156/150L VM MI</v>
          </cell>
          <cell r="C220" t="str">
            <v>101</v>
          </cell>
          <cell r="D220" t="str">
            <v>EUR STD</v>
          </cell>
          <cell r="E220" t="str">
            <v>O</v>
          </cell>
          <cell r="F220" t="str">
            <v>121</v>
          </cell>
          <cell r="G220" t="str">
            <v>PL</v>
          </cell>
          <cell r="H220" t="str">
            <v>C</v>
          </cell>
          <cell r="I220" t="str">
            <v>P</v>
          </cell>
          <cell r="J220" t="str">
            <v>002</v>
          </cell>
          <cell r="K220" t="str">
            <v>MICHELIN</v>
          </cell>
          <cell r="L220" t="str">
            <v>0A6</v>
          </cell>
          <cell r="M220" t="str">
            <v>X MULTI D</v>
          </cell>
          <cell r="N220" t="str">
            <v>315/80R22.5</v>
          </cell>
          <cell r="O220">
            <v>315</v>
          </cell>
          <cell r="P220" t="str">
            <v>80</v>
          </cell>
          <cell r="Q220">
            <v>22.5</v>
          </cell>
          <cell r="R220" t="str">
            <v>R</v>
          </cell>
          <cell r="S220">
            <v>156</v>
          </cell>
          <cell r="T220">
            <v>150</v>
          </cell>
          <cell r="U220" t="str">
            <v>L</v>
          </cell>
          <cell r="V220">
            <v>154</v>
          </cell>
          <cell r="W220">
            <v>150</v>
          </cell>
          <cell r="X220" t="str">
            <v>M</v>
          </cell>
          <cell r="Y220" t="str">
            <v>J</v>
          </cell>
          <cell r="Z220" t="str">
            <v>18</v>
          </cell>
          <cell r="AA220">
            <v>69469</v>
          </cell>
          <cell r="AD220" t="str">
            <v>TL</v>
          </cell>
          <cell r="AE220" t="str">
            <v>C</v>
          </cell>
          <cell r="AF220" t="str">
            <v>G</v>
          </cell>
          <cell r="AG220" t="str">
            <v>E</v>
          </cell>
          <cell r="AH220" t="str">
            <v>D</v>
          </cell>
          <cell r="AI220" t="str">
            <v/>
          </cell>
          <cell r="AJ220">
            <v>16.3</v>
          </cell>
          <cell r="AK220">
            <v>3</v>
          </cell>
          <cell r="AL220" t="str">
            <v>PRCGED</v>
          </cell>
          <cell r="AM220" t="str">
            <v>PP1</v>
          </cell>
          <cell r="AN220" t="str">
            <v>+</v>
          </cell>
          <cell r="AO220" t="str">
            <v>P</v>
          </cell>
          <cell r="AP220" t="str">
            <v>PLEU</v>
          </cell>
          <cell r="AQ220" t="str">
            <v>EUR4</v>
          </cell>
          <cell r="AR220" t="str">
            <v>20</v>
          </cell>
          <cell r="AS220" t="str">
            <v>PNE1</v>
          </cell>
          <cell r="AT220" t="str">
            <v>PNE1</v>
          </cell>
          <cell r="AU220">
            <v>44105</v>
          </cell>
        </row>
        <row r="221">
          <cell r="A221">
            <v>988229</v>
          </cell>
          <cell r="B221" t="str">
            <v>385/55R22.5 X MULTI T2 TL 160K VG MI</v>
          </cell>
          <cell r="C221" t="str">
            <v>101</v>
          </cell>
          <cell r="D221" t="str">
            <v>EUR STD</v>
          </cell>
          <cell r="E221" t="str">
            <v>O</v>
          </cell>
          <cell r="F221" t="str">
            <v>101</v>
          </cell>
          <cell r="G221" t="str">
            <v>PL</v>
          </cell>
          <cell r="H221" t="str">
            <v>C</v>
          </cell>
          <cell r="I221" t="str">
            <v>P</v>
          </cell>
          <cell r="J221" t="str">
            <v>002</v>
          </cell>
          <cell r="K221" t="str">
            <v>MICHELIN</v>
          </cell>
          <cell r="L221" t="str">
            <v>1MC</v>
          </cell>
          <cell r="M221" t="str">
            <v>X MULTI T2</v>
          </cell>
          <cell r="N221" t="str">
            <v>385/55R22.5</v>
          </cell>
          <cell r="O221">
            <v>385</v>
          </cell>
          <cell r="P221" t="str">
            <v>55</v>
          </cell>
          <cell r="Q221">
            <v>22.5</v>
          </cell>
          <cell r="R221" t="str">
            <v>R</v>
          </cell>
          <cell r="S221">
            <v>160</v>
          </cell>
          <cell r="T221">
            <v>0</v>
          </cell>
          <cell r="U221" t="str">
            <v>K</v>
          </cell>
          <cell r="V221">
            <v>158</v>
          </cell>
          <cell r="W221">
            <v>0</v>
          </cell>
          <cell r="X221" t="str">
            <v>L</v>
          </cell>
          <cell r="Y221" t="str">
            <v>L</v>
          </cell>
          <cell r="Z221" t="str">
            <v/>
          </cell>
          <cell r="AA221">
            <v>68457</v>
          </cell>
          <cell r="AD221" t="str">
            <v>TL</v>
          </cell>
          <cell r="AE221" t="str">
            <v>C</v>
          </cell>
          <cell r="AF221" t="str">
            <v>S</v>
          </cell>
          <cell r="AG221" t="str">
            <v>E</v>
          </cell>
          <cell r="AH221" t="str">
            <v>T</v>
          </cell>
          <cell r="AI221" t="str">
            <v/>
          </cell>
          <cell r="AJ221">
            <v>14.9</v>
          </cell>
          <cell r="AK221">
            <v>3</v>
          </cell>
          <cell r="AL221" t="str">
            <v>PRCSET</v>
          </cell>
          <cell r="AM221" t="str">
            <v>PP1</v>
          </cell>
          <cell r="AN221" t="str">
            <v>+</v>
          </cell>
          <cell r="AO221" t="str">
            <v>P</v>
          </cell>
          <cell r="AP221" t="str">
            <v>PLEU</v>
          </cell>
          <cell r="AQ221" t="str">
            <v>EUR1</v>
          </cell>
          <cell r="AR221" t="str">
            <v>20</v>
          </cell>
          <cell r="AS221" t="str">
            <v>PNE1</v>
          </cell>
          <cell r="AT221" t="str">
            <v>PNE1</v>
          </cell>
          <cell r="AU221">
            <v>42826</v>
          </cell>
        </row>
        <row r="222">
          <cell r="A222">
            <v>997728</v>
          </cell>
          <cell r="B222" t="str">
            <v>245/70R19.5 X MULTI Z2 TL 138/136M VG MI</v>
          </cell>
          <cell r="C222" t="str">
            <v>101</v>
          </cell>
          <cell r="D222" t="str">
            <v>UNITED KINGDOM ONLY</v>
          </cell>
          <cell r="E222" t="str">
            <v>O</v>
          </cell>
          <cell r="F222" t="str">
            <v>101</v>
          </cell>
          <cell r="G222" t="str">
            <v>PL</v>
          </cell>
          <cell r="H222" t="str">
            <v>C</v>
          </cell>
          <cell r="I222" t="str">
            <v>P</v>
          </cell>
          <cell r="J222" t="str">
            <v>002</v>
          </cell>
          <cell r="K222" t="str">
            <v>MICHELIN</v>
          </cell>
          <cell r="L222" t="str">
            <v>AT0</v>
          </cell>
          <cell r="M222" t="str">
            <v>X MULTI Z2</v>
          </cell>
          <cell r="N222" t="str">
            <v>245/70R19.5</v>
          </cell>
          <cell r="O222">
            <v>245</v>
          </cell>
          <cell r="P222" t="str">
            <v>70</v>
          </cell>
          <cell r="Q222">
            <v>19.5</v>
          </cell>
          <cell r="R222" t="str">
            <v>R</v>
          </cell>
          <cell r="S222">
            <v>138</v>
          </cell>
          <cell r="T222">
            <v>136</v>
          </cell>
          <cell r="U222" t="str">
            <v>M</v>
          </cell>
          <cell r="V222">
            <v>144</v>
          </cell>
          <cell r="W222">
            <v>142</v>
          </cell>
          <cell r="X222" t="str">
            <v>J</v>
          </cell>
          <cell r="Y222" t="str">
            <v>J</v>
          </cell>
          <cell r="Z222" t="str">
            <v>18</v>
          </cell>
          <cell r="AA222">
            <v>34135</v>
          </cell>
          <cell r="AD222" t="str">
            <v>TL</v>
          </cell>
          <cell r="AE222" t="str">
            <v>C</v>
          </cell>
          <cell r="AF222" t="str">
            <v>M</v>
          </cell>
          <cell r="AG222" t="str">
            <v>E</v>
          </cell>
          <cell r="AH222" t="str">
            <v>Z</v>
          </cell>
          <cell r="AI222" t="str">
            <v/>
          </cell>
          <cell r="AJ222">
            <v>12.2</v>
          </cell>
          <cell r="AK222">
            <v>2</v>
          </cell>
          <cell r="AL222" t="str">
            <v>PRCMEZ</v>
          </cell>
          <cell r="AM222" t="str">
            <v>PT1</v>
          </cell>
          <cell r="AN222" t="str">
            <v>+</v>
          </cell>
          <cell r="AO222" t="str">
            <v>P</v>
          </cell>
          <cell r="AP222" t="str">
            <v/>
          </cell>
          <cell r="AQ222" t="str">
            <v>P006</v>
          </cell>
          <cell r="AR222" t="str">
            <v>20</v>
          </cell>
          <cell r="AS222" t="str">
            <v>PNE1</v>
          </cell>
          <cell r="AT222" t="str">
            <v>PNE1</v>
          </cell>
          <cell r="AU222">
            <v>44682</v>
          </cell>
          <cell r="AV222">
            <v>45717</v>
          </cell>
        </row>
        <row r="223">
          <cell r="A223">
            <v>998953</v>
          </cell>
          <cell r="B223" t="str">
            <v>315/60R22.5 X LINE ENERGY D3 TL 152/148L VQ MI</v>
          </cell>
          <cell r="C223" t="str">
            <v>101</v>
          </cell>
          <cell r="D223" t="str">
            <v>EUR STD</v>
          </cell>
          <cell r="E223" t="str">
            <v>N</v>
          </cell>
          <cell r="F223" t="str">
            <v>101</v>
          </cell>
          <cell r="G223" t="str">
            <v>PL</v>
          </cell>
          <cell r="H223" t="str">
            <v>C</v>
          </cell>
          <cell r="I223" t="str">
            <v>P</v>
          </cell>
          <cell r="J223" t="str">
            <v>002</v>
          </cell>
          <cell r="K223" t="str">
            <v>MICHELIN</v>
          </cell>
          <cell r="L223" t="str">
            <v>M5W</v>
          </cell>
          <cell r="M223" t="str">
            <v>X LINE ENERGY D3</v>
          </cell>
          <cell r="N223" t="str">
            <v>315/60R22.5</v>
          </cell>
          <cell r="O223">
            <v>315</v>
          </cell>
          <cell r="P223" t="str">
            <v>60</v>
          </cell>
          <cell r="Q223">
            <v>22.5</v>
          </cell>
          <cell r="R223" t="str">
            <v>R</v>
          </cell>
          <cell r="S223">
            <v>152</v>
          </cell>
          <cell r="T223">
            <v>148</v>
          </cell>
          <cell r="U223" t="str">
            <v>L</v>
          </cell>
          <cell r="V223">
            <v>0</v>
          </cell>
          <cell r="W223">
            <v>0</v>
          </cell>
          <cell r="X223" t="str">
            <v>_x0000__x0000_</v>
          </cell>
          <cell r="Y223" t="str">
            <v/>
          </cell>
          <cell r="Z223" t="str">
            <v/>
          </cell>
          <cell r="AA223">
            <v>53688</v>
          </cell>
          <cell r="AD223" t="str">
            <v>TL</v>
          </cell>
          <cell r="AE223" t="str">
            <v>C</v>
          </cell>
          <cell r="AF223" t="str">
            <v>G</v>
          </cell>
          <cell r="AG223" t="str">
            <v>A</v>
          </cell>
          <cell r="AH223" t="str">
            <v>D</v>
          </cell>
          <cell r="AI223" t="str">
            <v/>
          </cell>
          <cell r="AJ223">
            <v>12</v>
          </cell>
          <cell r="AK223">
            <v>3</v>
          </cell>
          <cell r="AL223" t="str">
            <v>PRCGAD</v>
          </cell>
          <cell r="AM223" t="str">
            <v>PG1</v>
          </cell>
          <cell r="AN223" t="str">
            <v>+</v>
          </cell>
          <cell r="AO223" t="str">
            <v>P</v>
          </cell>
          <cell r="AP223" t="str">
            <v/>
          </cell>
          <cell r="AQ223" t="str">
            <v>EUR4</v>
          </cell>
          <cell r="AR223" t="str">
            <v>20</v>
          </cell>
          <cell r="AS223" t="str">
            <v>PNE1</v>
          </cell>
          <cell r="AT223" t="str">
            <v>PNE1</v>
          </cell>
          <cell r="AU223">
            <v>45748</v>
          </cell>
        </row>
        <row r="224">
          <cell r="A224">
            <v>6296</v>
          </cell>
          <cell r="B224" t="str">
            <v>215/75R17.5 X LINE ENERGY T/. TL 135/133J MI</v>
          </cell>
          <cell r="C224">
            <v>180</v>
          </cell>
          <cell r="D224" t="str">
            <v>EUR RETREAD MICHELIN REMIX</v>
          </cell>
          <cell r="E224" t="str">
            <v>O</v>
          </cell>
          <cell r="F224">
            <v>180</v>
          </cell>
          <cell r="G224" t="str">
            <v>PL</v>
          </cell>
          <cell r="H224" t="str">
            <v>C</v>
          </cell>
          <cell r="I224" t="str">
            <v>X</v>
          </cell>
          <cell r="J224">
            <v>2</v>
          </cell>
          <cell r="K224" t="str">
            <v>MICHELIN</v>
          </cell>
          <cell r="L224" t="str">
            <v>V8I</v>
          </cell>
          <cell r="M224" t="str">
            <v>X LINE ENERGY T/.</v>
          </cell>
          <cell r="N224" t="str">
            <v>215/75R17.5</v>
          </cell>
          <cell r="O224">
            <v>215</v>
          </cell>
          <cell r="P224">
            <v>75</v>
          </cell>
          <cell r="Q224">
            <v>17.5</v>
          </cell>
          <cell r="R224" t="str">
            <v>R</v>
          </cell>
          <cell r="S224">
            <v>135</v>
          </cell>
          <cell r="T224">
            <v>133</v>
          </cell>
          <cell r="U224" t="str">
            <v>J</v>
          </cell>
          <cell r="V224">
            <v>0</v>
          </cell>
          <cell r="W224">
            <v>0</v>
          </cell>
          <cell r="X224" t="str">
            <v/>
          </cell>
          <cell r="Y224" t="str">
            <v/>
          </cell>
          <cell r="Z224">
            <v>0</v>
          </cell>
          <cell r="AA224">
            <v>28227</v>
          </cell>
          <cell r="AD224" t="str">
            <v>TL</v>
          </cell>
          <cell r="AE224" t="str">
            <v>C</v>
          </cell>
          <cell r="AF224" t="str">
            <v>P</v>
          </cell>
          <cell r="AG224" t="str">
            <v>A</v>
          </cell>
          <cell r="AH224" t="str">
            <v>B</v>
          </cell>
          <cell r="AI224" t="str">
            <v>MO</v>
          </cell>
          <cell r="AJ224">
            <v>9.8000000000000007</v>
          </cell>
          <cell r="AK224">
            <v>3</v>
          </cell>
          <cell r="AL224" t="str">
            <v>XRCPAB</v>
          </cell>
          <cell r="AM224" t="str">
            <v>XPR</v>
          </cell>
          <cell r="AN224" t="str">
            <v>+</v>
          </cell>
          <cell r="AO224" t="str">
            <v>P</v>
          </cell>
          <cell r="AP224" t="str">
            <v>PLEU</v>
          </cell>
          <cell r="AQ224" t="str">
            <v>EUR2</v>
          </cell>
          <cell r="AR224">
            <v>20</v>
          </cell>
          <cell r="AS224" t="str">
            <v>PRE1</v>
          </cell>
          <cell r="AT224" t="str">
            <v>PRE1</v>
          </cell>
          <cell r="AU224">
            <v>41974</v>
          </cell>
        </row>
        <row r="225">
          <cell r="A225">
            <v>7058</v>
          </cell>
          <cell r="B225" t="str">
            <v>265/70R19.5 X LINE ENERGY T/. TL 143/141J MI</v>
          </cell>
          <cell r="C225">
            <v>180</v>
          </cell>
          <cell r="D225" t="str">
            <v>EUR RETREAD MICHELIN REMIX</v>
          </cell>
          <cell r="E225" t="str">
            <v>O</v>
          </cell>
          <cell r="F225">
            <v>180</v>
          </cell>
          <cell r="G225" t="str">
            <v>PL</v>
          </cell>
          <cell r="H225" t="str">
            <v>C</v>
          </cell>
          <cell r="I225" t="str">
            <v>X</v>
          </cell>
          <cell r="J225">
            <v>2</v>
          </cell>
          <cell r="K225" t="str">
            <v>MICHELIN</v>
          </cell>
          <cell r="L225" t="str">
            <v>V8I</v>
          </cell>
          <cell r="M225" t="str">
            <v>X LINE ENERGY T/.</v>
          </cell>
          <cell r="N225" t="str">
            <v>265/70R19.5</v>
          </cell>
          <cell r="O225">
            <v>265</v>
          </cell>
          <cell r="P225">
            <v>70</v>
          </cell>
          <cell r="Q225">
            <v>19.5</v>
          </cell>
          <cell r="R225" t="str">
            <v>R</v>
          </cell>
          <cell r="S225">
            <v>143</v>
          </cell>
          <cell r="T225">
            <v>141</v>
          </cell>
          <cell r="U225" t="str">
            <v>J</v>
          </cell>
          <cell r="V225">
            <v>0</v>
          </cell>
          <cell r="W225">
            <v>0</v>
          </cell>
          <cell r="X225" t="str">
            <v/>
          </cell>
          <cell r="Y225" t="str">
            <v/>
          </cell>
          <cell r="Z225">
            <v>0</v>
          </cell>
          <cell r="AA225">
            <v>38294</v>
          </cell>
          <cell r="AD225" t="str">
            <v>TL</v>
          </cell>
          <cell r="AE225" t="str">
            <v>C</v>
          </cell>
          <cell r="AF225" t="str">
            <v>P</v>
          </cell>
          <cell r="AG225" t="str">
            <v>A</v>
          </cell>
          <cell r="AH225" t="str">
            <v>B</v>
          </cell>
          <cell r="AI225" t="str">
            <v>MO</v>
          </cell>
          <cell r="AJ225">
            <v>10.5</v>
          </cell>
          <cell r="AK225">
            <v>3</v>
          </cell>
          <cell r="AL225" t="str">
            <v>XRCPAB</v>
          </cell>
          <cell r="AM225" t="str">
            <v>XPR</v>
          </cell>
          <cell r="AN225" t="str">
            <v>+</v>
          </cell>
          <cell r="AO225" t="str">
            <v>P</v>
          </cell>
          <cell r="AP225" t="str">
            <v>PLEU</v>
          </cell>
          <cell r="AQ225" t="str">
            <v>EUR2</v>
          </cell>
          <cell r="AR225">
            <v>20</v>
          </cell>
          <cell r="AS225" t="str">
            <v>PRE1</v>
          </cell>
          <cell r="AT225" t="str">
            <v>PRE1</v>
          </cell>
          <cell r="AU225">
            <v>42064</v>
          </cell>
        </row>
        <row r="226">
          <cell r="A226">
            <v>37026</v>
          </cell>
          <cell r="B226" t="str">
            <v>295/60R22.5 X MULTI D/. TL 150/147L MI</v>
          </cell>
          <cell r="C226">
            <v>180</v>
          </cell>
          <cell r="D226" t="str">
            <v>EUR RETREAD MICHELIN REMIX</v>
          </cell>
          <cell r="E226" t="str">
            <v>O</v>
          </cell>
          <cell r="F226">
            <v>180</v>
          </cell>
          <cell r="G226" t="str">
            <v>PL</v>
          </cell>
          <cell r="H226" t="str">
            <v>C</v>
          </cell>
          <cell r="I226" t="str">
            <v>X</v>
          </cell>
          <cell r="J226">
            <v>2</v>
          </cell>
          <cell r="K226" t="str">
            <v>MICHELIN</v>
          </cell>
          <cell r="L226" t="str">
            <v>WIG</v>
          </cell>
          <cell r="M226" t="str">
            <v>X MULTI D/.</v>
          </cell>
          <cell r="N226" t="str">
            <v>295/60R22.5</v>
          </cell>
          <cell r="O226">
            <v>295</v>
          </cell>
          <cell r="P226">
            <v>60</v>
          </cell>
          <cell r="Q226">
            <v>22.5</v>
          </cell>
          <cell r="R226" t="str">
            <v>R</v>
          </cell>
          <cell r="S226">
            <v>150</v>
          </cell>
          <cell r="T226">
            <v>147</v>
          </cell>
          <cell r="U226" t="str">
            <v>L</v>
          </cell>
          <cell r="V226">
            <v>0</v>
          </cell>
          <cell r="W226">
            <v>0</v>
          </cell>
          <cell r="X226" t="str">
            <v/>
          </cell>
          <cell r="Y226" t="str">
            <v/>
          </cell>
          <cell r="Z226">
            <v>0</v>
          </cell>
          <cell r="AA226">
            <v>41500</v>
          </cell>
          <cell r="AD226" t="str">
            <v>TL</v>
          </cell>
          <cell r="AE226" t="str">
            <v>C</v>
          </cell>
          <cell r="AF226" t="str">
            <v>G</v>
          </cell>
          <cell r="AG226" t="str">
            <v>E</v>
          </cell>
          <cell r="AH226" t="str">
            <v>D</v>
          </cell>
          <cell r="AI226" t="str">
            <v>MO</v>
          </cell>
          <cell r="AJ226">
            <v>15</v>
          </cell>
          <cell r="AK226">
            <v>3</v>
          </cell>
          <cell r="AL226" t="str">
            <v>XRCGED</v>
          </cell>
          <cell r="AM226" t="str">
            <v>XPM</v>
          </cell>
          <cell r="AN226" t="str">
            <v>+</v>
          </cell>
          <cell r="AO226" t="str">
            <v>P</v>
          </cell>
          <cell r="AP226" t="str">
            <v>PLEU</v>
          </cell>
          <cell r="AQ226" t="str">
            <v>EUR2</v>
          </cell>
          <cell r="AR226">
            <v>20</v>
          </cell>
          <cell r="AS226" t="str">
            <v>PRE1</v>
          </cell>
          <cell r="AT226" t="str">
            <v>PRE1</v>
          </cell>
          <cell r="AU226">
            <v>44013</v>
          </cell>
        </row>
        <row r="227">
          <cell r="A227">
            <v>52517</v>
          </cell>
          <cell r="B227" t="str">
            <v>315/70 R 22.5 RCX MULTI D/.TL 154/150L MI</v>
          </cell>
          <cell r="C227">
            <v>181</v>
          </cell>
          <cell r="D227" t="str">
            <v>EUR RETREAD RCX</v>
          </cell>
          <cell r="E227" t="str">
            <v>O</v>
          </cell>
          <cell r="F227">
            <v>181</v>
          </cell>
          <cell r="G227" t="str">
            <v>PL</v>
          </cell>
          <cell r="H227" t="str">
            <v>C</v>
          </cell>
          <cell r="I227" t="str">
            <v>X</v>
          </cell>
          <cell r="J227">
            <v>2</v>
          </cell>
          <cell r="K227" t="str">
            <v>MICHELIN</v>
          </cell>
          <cell r="L227" t="str">
            <v>8FG</v>
          </cell>
          <cell r="M227" t="str">
            <v>RCX MULTI D/.</v>
          </cell>
          <cell r="N227" t="str">
            <v>315/70R22.5</v>
          </cell>
          <cell r="O227">
            <v>315</v>
          </cell>
          <cell r="P227">
            <v>70</v>
          </cell>
          <cell r="Q227">
            <v>22.5</v>
          </cell>
          <cell r="R227" t="str">
            <v>R</v>
          </cell>
          <cell r="S227">
            <v>154</v>
          </cell>
          <cell r="T227">
            <v>150</v>
          </cell>
          <cell r="U227" t="str">
            <v>L</v>
          </cell>
          <cell r="V227">
            <v>0</v>
          </cell>
          <cell r="W227">
            <v>0</v>
          </cell>
          <cell r="X227" t="str">
            <v/>
          </cell>
          <cell r="Y227" t="str">
            <v/>
          </cell>
          <cell r="Z227">
            <v>0</v>
          </cell>
          <cell r="AA227">
            <v>63150</v>
          </cell>
          <cell r="AD227" t="str">
            <v>TL</v>
          </cell>
          <cell r="AE227" t="str">
            <v>C</v>
          </cell>
          <cell r="AF227" t="str">
            <v>G</v>
          </cell>
          <cell r="AG227" t="str">
            <v>E</v>
          </cell>
          <cell r="AH227" t="str">
            <v>D</v>
          </cell>
          <cell r="AI227" t="str">
            <v>RC</v>
          </cell>
          <cell r="AJ227">
            <v>18.3</v>
          </cell>
          <cell r="AK227">
            <v>3</v>
          </cell>
          <cell r="AL227" t="str">
            <v>XRCGED</v>
          </cell>
          <cell r="AM227" t="str">
            <v>XPR</v>
          </cell>
          <cell r="AN227" t="str">
            <v>+</v>
          </cell>
          <cell r="AO227" t="str">
            <v>P</v>
          </cell>
          <cell r="AP227" t="str">
            <v/>
          </cell>
          <cell r="AQ227" t="str">
            <v>P068</v>
          </cell>
          <cell r="AR227">
            <v>20</v>
          </cell>
          <cell r="AS227" t="str">
            <v>PRE1</v>
          </cell>
          <cell r="AT227" t="str">
            <v>PRE1</v>
          </cell>
          <cell r="AU227">
            <v>45597</v>
          </cell>
        </row>
        <row r="228">
          <cell r="A228">
            <v>55450</v>
          </cell>
          <cell r="B228" t="str">
            <v>315/80 R 22.5 X WORKS XDY/. TL 156/150K MI</v>
          </cell>
          <cell r="C228">
            <v>180</v>
          </cell>
          <cell r="D228" t="str">
            <v>EUR RETREAD MICHELIN REMIX</v>
          </cell>
          <cell r="E228" t="str">
            <v>O</v>
          </cell>
          <cell r="F228">
            <v>180</v>
          </cell>
          <cell r="G228" t="str">
            <v>PL</v>
          </cell>
          <cell r="H228" t="str">
            <v>C</v>
          </cell>
          <cell r="I228" t="str">
            <v>X</v>
          </cell>
          <cell r="J228">
            <v>2</v>
          </cell>
          <cell r="K228" t="str">
            <v>MICHELIN</v>
          </cell>
          <cell r="L228" t="str">
            <v>V3D</v>
          </cell>
          <cell r="M228" t="str">
            <v>X WORKS XDY/.</v>
          </cell>
          <cell r="N228" t="str">
            <v>315/80R22.5</v>
          </cell>
          <cell r="O228">
            <v>315</v>
          </cell>
          <cell r="P228">
            <v>80</v>
          </cell>
          <cell r="Q228">
            <v>22.5</v>
          </cell>
          <cell r="R228" t="str">
            <v>R</v>
          </cell>
          <cell r="S228">
            <v>156</v>
          </cell>
          <cell r="T228">
            <v>150</v>
          </cell>
          <cell r="U228" t="str">
            <v>K</v>
          </cell>
          <cell r="V228">
            <v>0</v>
          </cell>
          <cell r="W228">
            <v>0</v>
          </cell>
          <cell r="X228" t="str">
            <v/>
          </cell>
          <cell r="Y228" t="str">
            <v/>
          </cell>
          <cell r="Z228">
            <v>0</v>
          </cell>
          <cell r="AA228">
            <v>77400</v>
          </cell>
          <cell r="AD228" t="str">
            <v>TL</v>
          </cell>
          <cell r="AE228" t="str">
            <v>C</v>
          </cell>
          <cell r="AF228" t="str">
            <v>G</v>
          </cell>
          <cell r="AG228" t="str">
            <v>Y</v>
          </cell>
          <cell r="AH228" t="str">
            <v>D</v>
          </cell>
          <cell r="AI228" t="str">
            <v>MO</v>
          </cell>
          <cell r="AJ228">
            <v>22</v>
          </cell>
          <cell r="AK228">
            <v>3</v>
          </cell>
          <cell r="AL228" t="str">
            <v>XRCGYD</v>
          </cell>
          <cell r="AM228" t="str">
            <v>XPM</v>
          </cell>
          <cell r="AN228" t="str">
            <v>+</v>
          </cell>
          <cell r="AO228" t="str">
            <v>P</v>
          </cell>
          <cell r="AP228" t="str">
            <v>PLEU</v>
          </cell>
          <cell r="AQ228" t="str">
            <v>EUR2</v>
          </cell>
          <cell r="AR228">
            <v>20</v>
          </cell>
          <cell r="AS228" t="str">
            <v>PRE1</v>
          </cell>
          <cell r="AT228" t="str">
            <v>PRE1</v>
          </cell>
          <cell r="AU228">
            <v>40787</v>
          </cell>
        </row>
        <row r="229">
          <cell r="A229">
            <v>69570</v>
          </cell>
          <cell r="B229" t="str">
            <v>445/45R19.5 X LINE ENERGY T/. TL 160K MI</v>
          </cell>
          <cell r="C229">
            <v>180</v>
          </cell>
          <cell r="D229" t="str">
            <v>EUR RETREAD MICHELIN REMIX</v>
          </cell>
          <cell r="E229" t="str">
            <v>O</v>
          </cell>
          <cell r="F229">
            <v>180</v>
          </cell>
          <cell r="G229" t="str">
            <v>PL</v>
          </cell>
          <cell r="H229" t="str">
            <v>C</v>
          </cell>
          <cell r="I229" t="str">
            <v>X</v>
          </cell>
          <cell r="J229">
            <v>2</v>
          </cell>
          <cell r="K229" t="str">
            <v>MICHELIN</v>
          </cell>
          <cell r="L229" t="str">
            <v>V8I</v>
          </cell>
          <cell r="M229" t="str">
            <v>X LINE ENERGY T/.</v>
          </cell>
          <cell r="N229" t="str">
            <v>445/45R19.5</v>
          </cell>
          <cell r="O229">
            <v>445</v>
          </cell>
          <cell r="P229">
            <v>45</v>
          </cell>
          <cell r="Q229">
            <v>19.5</v>
          </cell>
          <cell r="R229" t="str">
            <v>R</v>
          </cell>
          <cell r="S229">
            <v>160</v>
          </cell>
          <cell r="T229">
            <v>0</v>
          </cell>
          <cell r="U229" t="str">
            <v>K</v>
          </cell>
          <cell r="V229">
            <v>0</v>
          </cell>
          <cell r="W229">
            <v>0</v>
          </cell>
          <cell r="X229" t="str">
            <v/>
          </cell>
          <cell r="Y229" t="str">
            <v/>
          </cell>
          <cell r="Z229">
            <v>0</v>
          </cell>
          <cell r="AA229">
            <v>70600</v>
          </cell>
          <cell r="AD229" t="str">
            <v>TL</v>
          </cell>
          <cell r="AE229" t="str">
            <v>C</v>
          </cell>
          <cell r="AF229" t="str">
            <v>S</v>
          </cell>
          <cell r="AG229" t="str">
            <v>A</v>
          </cell>
          <cell r="AH229" t="str">
            <v>T</v>
          </cell>
          <cell r="AI229" t="str">
            <v>MO</v>
          </cell>
          <cell r="AJ229">
            <v>10.5</v>
          </cell>
          <cell r="AK229">
            <v>3</v>
          </cell>
          <cell r="AL229" t="str">
            <v>XRCSAT</v>
          </cell>
          <cell r="AM229" t="str">
            <v>XPR</v>
          </cell>
          <cell r="AN229" t="str">
            <v>+</v>
          </cell>
          <cell r="AO229" t="str">
            <v>P</v>
          </cell>
          <cell r="AP229" t="str">
            <v>PLEU</v>
          </cell>
          <cell r="AQ229" t="str">
            <v>EUR2</v>
          </cell>
          <cell r="AR229">
            <v>20</v>
          </cell>
          <cell r="AS229" t="str">
            <v>PRE1</v>
          </cell>
          <cell r="AT229" t="str">
            <v>PRE1</v>
          </cell>
          <cell r="AU229">
            <v>43739</v>
          </cell>
        </row>
        <row r="230">
          <cell r="A230">
            <v>70209</v>
          </cell>
          <cell r="B230" t="str">
            <v>275/70R22.5 XTA2 EN/. TL 152/148J</v>
          </cell>
          <cell r="C230">
            <v>180</v>
          </cell>
          <cell r="D230" t="str">
            <v>EUR RETREAD MICHELIN REMIX</v>
          </cell>
          <cell r="E230" t="str">
            <v>O</v>
          </cell>
          <cell r="F230">
            <v>180</v>
          </cell>
          <cell r="G230" t="str">
            <v>PL</v>
          </cell>
          <cell r="H230" t="str">
            <v>C</v>
          </cell>
          <cell r="I230" t="str">
            <v>X</v>
          </cell>
          <cell r="J230">
            <v>2</v>
          </cell>
          <cell r="K230" t="str">
            <v>MICHELIN</v>
          </cell>
          <cell r="L230" t="str">
            <v>V32</v>
          </cell>
          <cell r="M230" t="str">
            <v>XTA2 EN/.</v>
          </cell>
          <cell r="N230" t="str">
            <v>275/70R22.5</v>
          </cell>
          <cell r="O230">
            <v>275</v>
          </cell>
          <cell r="P230">
            <v>70</v>
          </cell>
          <cell r="Q230">
            <v>22.5</v>
          </cell>
          <cell r="R230" t="str">
            <v>R</v>
          </cell>
          <cell r="S230">
            <v>152</v>
          </cell>
          <cell r="T230">
            <v>0</v>
          </cell>
          <cell r="U230" t="str">
            <v>J</v>
          </cell>
          <cell r="V230">
            <v>0</v>
          </cell>
          <cell r="W230">
            <v>0</v>
          </cell>
          <cell r="X230" t="str">
            <v/>
          </cell>
          <cell r="Y230" t="str">
            <v/>
          </cell>
          <cell r="Z230">
            <v>0</v>
          </cell>
          <cell r="AA230">
            <v>52000</v>
          </cell>
          <cell r="AD230" t="str">
            <v>TL</v>
          </cell>
          <cell r="AE230" t="str">
            <v>C</v>
          </cell>
          <cell r="AF230" t="str">
            <v>G</v>
          </cell>
          <cell r="AG230" t="str">
            <v>A</v>
          </cell>
          <cell r="AH230" t="str">
            <v>T</v>
          </cell>
          <cell r="AI230" t="str">
            <v>MO</v>
          </cell>
          <cell r="AJ230">
            <v>12.5</v>
          </cell>
          <cell r="AK230">
            <v>3</v>
          </cell>
          <cell r="AL230" t="str">
            <v>XRCGAT</v>
          </cell>
          <cell r="AM230" t="str">
            <v>XPR</v>
          </cell>
          <cell r="AN230" t="str">
            <v>+</v>
          </cell>
          <cell r="AO230" t="str">
            <v>P</v>
          </cell>
          <cell r="AP230" t="str">
            <v>PLEU</v>
          </cell>
          <cell r="AQ230" t="str">
            <v>EUR3</v>
          </cell>
          <cell r="AR230">
            <v>20</v>
          </cell>
          <cell r="AS230" t="str">
            <v>PRE1</v>
          </cell>
          <cell r="AT230" t="str">
            <v>PRE1</v>
          </cell>
          <cell r="AU230">
            <v>39479</v>
          </cell>
        </row>
        <row r="231">
          <cell r="A231">
            <v>78330</v>
          </cell>
          <cell r="B231" t="str">
            <v>295/60 R 22.5 XDN GRIP/. FR TL 150K</v>
          </cell>
          <cell r="C231">
            <v>180</v>
          </cell>
          <cell r="D231" t="str">
            <v>EUR RETREAD MICHELIN REMIX</v>
          </cell>
          <cell r="E231" t="str">
            <v>O</v>
          </cell>
          <cell r="F231">
            <v>180</v>
          </cell>
          <cell r="G231" t="str">
            <v>PL</v>
          </cell>
          <cell r="H231" t="str">
            <v>C</v>
          </cell>
          <cell r="I231" t="str">
            <v>X</v>
          </cell>
          <cell r="J231">
            <v>2</v>
          </cell>
          <cell r="K231" t="str">
            <v>MICHELIN</v>
          </cell>
          <cell r="L231" t="str">
            <v>WEG</v>
          </cell>
          <cell r="M231" t="str">
            <v>XDN GRIP/. FR</v>
          </cell>
          <cell r="N231" t="str">
            <v>295/60R22.5</v>
          </cell>
          <cell r="O231">
            <v>295</v>
          </cell>
          <cell r="P231">
            <v>60</v>
          </cell>
          <cell r="Q231">
            <v>22.5</v>
          </cell>
          <cell r="R231" t="str">
            <v>R</v>
          </cell>
          <cell r="S231">
            <v>150</v>
          </cell>
          <cell r="T231">
            <v>0</v>
          </cell>
          <cell r="U231" t="str">
            <v>K</v>
          </cell>
          <cell r="V231">
            <v>0</v>
          </cell>
          <cell r="W231">
            <v>0</v>
          </cell>
          <cell r="X231" t="str">
            <v/>
          </cell>
          <cell r="Y231" t="str">
            <v/>
          </cell>
          <cell r="Z231">
            <v>0</v>
          </cell>
          <cell r="AA231">
            <v>53500</v>
          </cell>
          <cell r="AD231" t="str">
            <v>TL</v>
          </cell>
          <cell r="AE231" t="str">
            <v>C</v>
          </cell>
          <cell r="AF231" t="str">
            <v>G</v>
          </cell>
          <cell r="AG231" t="str">
            <v>W</v>
          </cell>
          <cell r="AH231" t="str">
            <v>D</v>
          </cell>
          <cell r="AI231" t="str">
            <v>MO</v>
          </cell>
          <cell r="AJ231">
            <v>17</v>
          </cell>
          <cell r="AK231">
            <v>3</v>
          </cell>
          <cell r="AL231" t="str">
            <v>XRCGWD</v>
          </cell>
          <cell r="AM231" t="str">
            <v>XPR</v>
          </cell>
          <cell r="AN231" t="str">
            <v>+</v>
          </cell>
          <cell r="AO231" t="str">
            <v>P</v>
          </cell>
          <cell r="AP231" t="str">
            <v>PLEU</v>
          </cell>
          <cell r="AQ231" t="str">
            <v>EUR3</v>
          </cell>
          <cell r="AR231">
            <v>20</v>
          </cell>
          <cell r="AS231" t="str">
            <v>PRE1</v>
          </cell>
          <cell r="AT231" t="str">
            <v>PRE1</v>
          </cell>
          <cell r="AU231">
            <v>39365</v>
          </cell>
        </row>
        <row r="232">
          <cell r="A232">
            <v>80821</v>
          </cell>
          <cell r="B232" t="str">
            <v>11 R 22.5 XZU2/. TL 148 J</v>
          </cell>
          <cell r="C232">
            <v>180</v>
          </cell>
          <cell r="D232" t="str">
            <v>RECHAPE EU</v>
          </cell>
          <cell r="E232" t="str">
            <v>O</v>
          </cell>
          <cell r="F232">
            <v>180</v>
          </cell>
          <cell r="G232" t="str">
            <v>PL</v>
          </cell>
          <cell r="H232" t="str">
            <v>C</v>
          </cell>
          <cell r="I232" t="str">
            <v>X</v>
          </cell>
          <cell r="J232">
            <v>2</v>
          </cell>
          <cell r="K232" t="str">
            <v>MICHELIN</v>
          </cell>
          <cell r="L232" t="str">
            <v>V9U</v>
          </cell>
          <cell r="M232" t="str">
            <v>XZU2/.</v>
          </cell>
          <cell r="N232" t="str">
            <v>11R22.5</v>
          </cell>
          <cell r="O232">
            <v>11</v>
          </cell>
          <cell r="P232">
            <v>90</v>
          </cell>
          <cell r="Q232">
            <v>22.5</v>
          </cell>
          <cell r="R232" t="str">
            <v>R</v>
          </cell>
          <cell r="S232">
            <v>148</v>
          </cell>
          <cell r="T232">
            <v>0</v>
          </cell>
          <cell r="U232" t="str">
            <v>J</v>
          </cell>
          <cell r="V232">
            <v>0</v>
          </cell>
          <cell r="W232">
            <v>0</v>
          </cell>
          <cell r="X232" t="str">
            <v/>
          </cell>
          <cell r="Y232" t="str">
            <v/>
          </cell>
          <cell r="Z232">
            <v>0</v>
          </cell>
          <cell r="AA232">
            <v>59600</v>
          </cell>
          <cell r="AD232" t="str">
            <v>TL</v>
          </cell>
          <cell r="AE232" t="str">
            <v>C</v>
          </cell>
          <cell r="AF232" t="str">
            <v>G</v>
          </cell>
          <cell r="AG232" t="str">
            <v>U</v>
          </cell>
          <cell r="AH232" t="str">
            <v>K</v>
          </cell>
          <cell r="AI232" t="str">
            <v>MO</v>
          </cell>
          <cell r="AJ232">
            <v>19.5</v>
          </cell>
          <cell r="AK232">
            <v>3</v>
          </cell>
          <cell r="AL232" t="str">
            <v>XRCGUK</v>
          </cell>
          <cell r="AM232" t="str">
            <v>XPU</v>
          </cell>
          <cell r="AN232" t="str">
            <v>+</v>
          </cell>
          <cell r="AO232" t="str">
            <v>P</v>
          </cell>
          <cell r="AP232" t="str">
            <v>PLEU</v>
          </cell>
          <cell r="AQ232" t="str">
            <v>EUR3</v>
          </cell>
          <cell r="AR232">
            <v>20</v>
          </cell>
          <cell r="AS232" t="str">
            <v>PRE1</v>
          </cell>
          <cell r="AT232" t="str">
            <v>PRE1</v>
          </cell>
          <cell r="AU232">
            <v>39365</v>
          </cell>
        </row>
        <row r="233">
          <cell r="A233">
            <v>82235</v>
          </cell>
          <cell r="B233" t="str">
            <v>445/45 R 19.5 XTA2 EN/. TL 160 J</v>
          </cell>
          <cell r="C233">
            <v>180</v>
          </cell>
          <cell r="D233" t="str">
            <v>EUR RETREAD MICHELIN REMIX</v>
          </cell>
          <cell r="E233" t="str">
            <v>O</v>
          </cell>
          <cell r="F233">
            <v>180</v>
          </cell>
          <cell r="G233" t="str">
            <v>PL</v>
          </cell>
          <cell r="H233" t="str">
            <v>C</v>
          </cell>
          <cell r="I233" t="str">
            <v>X</v>
          </cell>
          <cell r="J233">
            <v>2</v>
          </cell>
          <cell r="K233" t="str">
            <v>MICHELIN</v>
          </cell>
          <cell r="L233" t="str">
            <v>V32</v>
          </cell>
          <cell r="M233" t="str">
            <v>XTA2 EN/.</v>
          </cell>
          <cell r="N233" t="str">
            <v>445/45R19.5</v>
          </cell>
          <cell r="O233">
            <v>445</v>
          </cell>
          <cell r="P233">
            <v>45</v>
          </cell>
          <cell r="Q233">
            <v>19.5</v>
          </cell>
          <cell r="R233" t="str">
            <v>R</v>
          </cell>
          <cell r="S233">
            <v>160</v>
          </cell>
          <cell r="T233">
            <v>0</v>
          </cell>
          <cell r="U233" t="str">
            <v>J</v>
          </cell>
          <cell r="V233">
            <v>0</v>
          </cell>
          <cell r="W233">
            <v>0</v>
          </cell>
          <cell r="X233" t="str">
            <v/>
          </cell>
          <cell r="Y233" t="str">
            <v/>
          </cell>
          <cell r="Z233">
            <v>0</v>
          </cell>
          <cell r="AA233">
            <v>71000</v>
          </cell>
          <cell r="AD233" t="str">
            <v>TL</v>
          </cell>
          <cell r="AE233" t="str">
            <v>C</v>
          </cell>
          <cell r="AF233" t="str">
            <v>S</v>
          </cell>
          <cell r="AG233" t="str">
            <v>A</v>
          </cell>
          <cell r="AH233" t="str">
            <v>T</v>
          </cell>
          <cell r="AI233" t="str">
            <v>MO</v>
          </cell>
          <cell r="AJ233">
            <v>14</v>
          </cell>
          <cell r="AK233">
            <v>3</v>
          </cell>
          <cell r="AL233" t="str">
            <v>XRCSAT</v>
          </cell>
          <cell r="AM233" t="str">
            <v>XPR</v>
          </cell>
          <cell r="AN233" t="str">
            <v>+</v>
          </cell>
          <cell r="AO233" t="str">
            <v>P</v>
          </cell>
          <cell r="AP233" t="str">
            <v>PLEU</v>
          </cell>
          <cell r="AQ233" t="str">
            <v>EUR3</v>
          </cell>
          <cell r="AR233">
            <v>20</v>
          </cell>
          <cell r="AS233" t="str">
            <v>PRE1</v>
          </cell>
          <cell r="AT233" t="str">
            <v>PRE1</v>
          </cell>
          <cell r="AU233">
            <v>39365</v>
          </cell>
        </row>
        <row r="234">
          <cell r="A234">
            <v>82342</v>
          </cell>
          <cell r="B234" t="str">
            <v>9.5 R 17.5 XTE2/. TL 143 J</v>
          </cell>
          <cell r="C234">
            <v>180</v>
          </cell>
          <cell r="D234" t="str">
            <v>EUR RETREAD MICHELIN REMIX</v>
          </cell>
          <cell r="E234" t="str">
            <v>O</v>
          </cell>
          <cell r="F234">
            <v>180</v>
          </cell>
          <cell r="G234" t="str">
            <v>PL</v>
          </cell>
          <cell r="H234" t="str">
            <v>C</v>
          </cell>
          <cell r="I234" t="str">
            <v>X</v>
          </cell>
          <cell r="J234">
            <v>2</v>
          </cell>
          <cell r="K234" t="str">
            <v>MICHELIN</v>
          </cell>
          <cell r="L234" t="str">
            <v>VB5</v>
          </cell>
          <cell r="M234" t="str">
            <v>XTE2/.</v>
          </cell>
          <cell r="N234" t="str">
            <v>9.5R17.5</v>
          </cell>
          <cell r="O234">
            <v>9.5</v>
          </cell>
          <cell r="P234">
            <v>90</v>
          </cell>
          <cell r="Q234">
            <v>17.5</v>
          </cell>
          <cell r="R234" t="str">
            <v>R</v>
          </cell>
          <cell r="S234">
            <v>143</v>
          </cell>
          <cell r="T234">
            <v>0</v>
          </cell>
          <cell r="U234" t="str">
            <v>J</v>
          </cell>
          <cell r="V234">
            <v>0</v>
          </cell>
          <cell r="W234">
            <v>0</v>
          </cell>
          <cell r="X234" t="str">
            <v/>
          </cell>
          <cell r="Y234" t="str">
            <v/>
          </cell>
          <cell r="Z234">
            <v>0</v>
          </cell>
          <cell r="AA234">
            <v>28200</v>
          </cell>
          <cell r="AD234" t="str">
            <v>TL</v>
          </cell>
          <cell r="AE234" t="str">
            <v>C</v>
          </cell>
          <cell r="AF234" t="str">
            <v>P</v>
          </cell>
          <cell r="AG234" t="str">
            <v>E</v>
          </cell>
          <cell r="AH234" t="str">
            <v>B</v>
          </cell>
          <cell r="AI234" t="str">
            <v>MO</v>
          </cell>
          <cell r="AJ234">
            <v>13</v>
          </cell>
          <cell r="AK234">
            <v>3</v>
          </cell>
          <cell r="AL234" t="str">
            <v>XRCPEB</v>
          </cell>
          <cell r="AM234" t="str">
            <v>XPR</v>
          </cell>
          <cell r="AN234" t="str">
            <v>+</v>
          </cell>
          <cell r="AO234" t="str">
            <v>P</v>
          </cell>
          <cell r="AP234" t="str">
            <v>PLEU</v>
          </cell>
          <cell r="AQ234" t="str">
            <v>EUR3</v>
          </cell>
          <cell r="AR234">
            <v>20</v>
          </cell>
          <cell r="AS234" t="str">
            <v>PRE1</v>
          </cell>
          <cell r="AT234" t="str">
            <v>PRE1</v>
          </cell>
          <cell r="AU234">
            <v>39365</v>
          </cell>
        </row>
        <row r="235">
          <cell r="A235">
            <v>103225</v>
          </cell>
          <cell r="B235" t="str">
            <v>385/65R22.5 XTE3/ TL 160J MI</v>
          </cell>
          <cell r="C235">
            <v>180</v>
          </cell>
          <cell r="D235" t="str">
            <v>EUR RETREAD MICHELIN REMIX</v>
          </cell>
          <cell r="E235" t="str">
            <v>O</v>
          </cell>
          <cell r="F235">
            <v>180</v>
          </cell>
          <cell r="G235" t="str">
            <v>PL</v>
          </cell>
          <cell r="H235" t="str">
            <v>C</v>
          </cell>
          <cell r="I235" t="str">
            <v>X</v>
          </cell>
          <cell r="J235">
            <v>2</v>
          </cell>
          <cell r="K235" t="str">
            <v>MICHELIN</v>
          </cell>
          <cell r="L235" t="str">
            <v>WH1</v>
          </cell>
          <cell r="M235" t="str">
            <v>XTE3/.</v>
          </cell>
          <cell r="N235" t="str">
            <v>385/65R22.5</v>
          </cell>
          <cell r="O235">
            <v>385</v>
          </cell>
          <cell r="P235">
            <v>65</v>
          </cell>
          <cell r="Q235">
            <v>22.5</v>
          </cell>
          <cell r="R235" t="str">
            <v>R</v>
          </cell>
          <cell r="S235">
            <v>160</v>
          </cell>
          <cell r="T235">
            <v>0</v>
          </cell>
          <cell r="U235" t="str">
            <v>J</v>
          </cell>
          <cell r="V235">
            <v>0</v>
          </cell>
          <cell r="W235">
            <v>0</v>
          </cell>
          <cell r="X235" t="str">
            <v/>
          </cell>
          <cell r="Y235" t="str">
            <v/>
          </cell>
          <cell r="Z235">
            <v>0</v>
          </cell>
          <cell r="AA235">
            <v>79400</v>
          </cell>
          <cell r="AD235" t="str">
            <v>TL</v>
          </cell>
          <cell r="AE235" t="str">
            <v>C</v>
          </cell>
          <cell r="AF235" t="str">
            <v>S</v>
          </cell>
          <cell r="AG235" t="str">
            <v>E</v>
          </cell>
          <cell r="AH235" t="str">
            <v>T</v>
          </cell>
          <cell r="AI235" t="str">
            <v>MO</v>
          </cell>
          <cell r="AJ235">
            <v>17.3</v>
          </cell>
          <cell r="AK235">
            <v>3</v>
          </cell>
          <cell r="AL235" t="str">
            <v>XRCSET</v>
          </cell>
          <cell r="AM235" t="str">
            <v>XPR</v>
          </cell>
          <cell r="AN235" t="str">
            <v>+</v>
          </cell>
          <cell r="AO235" t="str">
            <v>P</v>
          </cell>
          <cell r="AP235" t="str">
            <v>PLEU</v>
          </cell>
          <cell r="AQ235" t="str">
            <v>EUR3</v>
          </cell>
          <cell r="AR235">
            <v>20</v>
          </cell>
          <cell r="AS235" t="str">
            <v>PRE1</v>
          </cell>
          <cell r="AT235" t="str">
            <v>PRE1</v>
          </cell>
          <cell r="AU235">
            <v>39835</v>
          </cell>
        </row>
        <row r="236">
          <cell r="A236">
            <v>111750</v>
          </cell>
          <cell r="B236" t="str">
            <v>315/80R22.5 X WORKS XDY RX2/. TL 156/150K MI</v>
          </cell>
          <cell r="C236">
            <v>180</v>
          </cell>
          <cell r="D236" t="str">
            <v>EUR RETREAD MICHELIN REMIX</v>
          </cell>
          <cell r="E236" t="str">
            <v>O</v>
          </cell>
          <cell r="F236">
            <v>180</v>
          </cell>
          <cell r="G236" t="str">
            <v>PL</v>
          </cell>
          <cell r="H236" t="str">
            <v>C</v>
          </cell>
          <cell r="I236" t="str">
            <v>X</v>
          </cell>
          <cell r="J236">
            <v>2</v>
          </cell>
          <cell r="K236" t="str">
            <v>MICHELIN</v>
          </cell>
          <cell r="L236" t="str">
            <v>V7Z</v>
          </cell>
          <cell r="M236" t="str">
            <v>X WORKS XDY RX2/.</v>
          </cell>
          <cell r="N236" t="str">
            <v>315/80R22.5</v>
          </cell>
          <cell r="O236">
            <v>315</v>
          </cell>
          <cell r="P236">
            <v>80</v>
          </cell>
          <cell r="Q236">
            <v>22.5</v>
          </cell>
          <cell r="R236" t="str">
            <v>R</v>
          </cell>
          <cell r="S236">
            <v>156</v>
          </cell>
          <cell r="T236">
            <v>150</v>
          </cell>
          <cell r="U236" t="str">
            <v>K</v>
          </cell>
          <cell r="V236">
            <v>0</v>
          </cell>
          <cell r="W236">
            <v>0</v>
          </cell>
          <cell r="X236" t="str">
            <v/>
          </cell>
          <cell r="Y236" t="str">
            <v/>
          </cell>
          <cell r="Z236">
            <v>0</v>
          </cell>
          <cell r="AA236">
            <v>77400</v>
          </cell>
          <cell r="AD236" t="str">
            <v>TL</v>
          </cell>
          <cell r="AE236" t="str">
            <v>C</v>
          </cell>
          <cell r="AF236" t="str">
            <v>G</v>
          </cell>
          <cell r="AG236" t="str">
            <v>Y</v>
          </cell>
          <cell r="AH236" t="str">
            <v>D</v>
          </cell>
          <cell r="AI236" t="str">
            <v>MO</v>
          </cell>
          <cell r="AJ236">
            <v>22</v>
          </cell>
          <cell r="AK236">
            <v>3</v>
          </cell>
          <cell r="AL236" t="str">
            <v>XRCGYD</v>
          </cell>
          <cell r="AM236" t="str">
            <v>XPM</v>
          </cell>
          <cell r="AN236" t="str">
            <v>+</v>
          </cell>
          <cell r="AO236" t="str">
            <v>P</v>
          </cell>
          <cell r="AP236" t="str">
            <v>PLEU</v>
          </cell>
          <cell r="AQ236" t="str">
            <v>EUR2</v>
          </cell>
          <cell r="AR236">
            <v>20</v>
          </cell>
          <cell r="AS236" t="str">
            <v>PRE1</v>
          </cell>
          <cell r="AT236" t="str">
            <v>PRE1</v>
          </cell>
          <cell r="AU236">
            <v>42005</v>
          </cell>
        </row>
        <row r="237">
          <cell r="A237">
            <v>114486</v>
          </cell>
          <cell r="B237" t="str">
            <v>315/70R22.5 XZE2+/.TL 154/150L MI</v>
          </cell>
          <cell r="C237">
            <v>180</v>
          </cell>
          <cell r="D237" t="str">
            <v>EUR RETREAD MICHELIN REMIX</v>
          </cell>
          <cell r="E237" t="str">
            <v>O</v>
          </cell>
          <cell r="F237">
            <v>180</v>
          </cell>
          <cell r="G237" t="str">
            <v>PL</v>
          </cell>
          <cell r="H237" t="str">
            <v>C</v>
          </cell>
          <cell r="I237" t="str">
            <v>X</v>
          </cell>
          <cell r="J237">
            <v>2</v>
          </cell>
          <cell r="K237" t="str">
            <v>MICHELIN</v>
          </cell>
          <cell r="L237" t="str">
            <v>VX3</v>
          </cell>
          <cell r="M237" t="str">
            <v>XZE2+/.</v>
          </cell>
          <cell r="N237" t="str">
            <v>315/70R22.5</v>
          </cell>
          <cell r="O237">
            <v>315</v>
          </cell>
          <cell r="P237">
            <v>70</v>
          </cell>
          <cell r="Q237">
            <v>22.5</v>
          </cell>
          <cell r="R237" t="str">
            <v>R</v>
          </cell>
          <cell r="S237">
            <v>154</v>
          </cell>
          <cell r="T237">
            <v>150</v>
          </cell>
          <cell r="U237" t="str">
            <v>L</v>
          </cell>
          <cell r="V237">
            <v>0</v>
          </cell>
          <cell r="W237">
            <v>0</v>
          </cell>
          <cell r="X237" t="str">
            <v/>
          </cell>
          <cell r="Y237" t="str">
            <v/>
          </cell>
          <cell r="Z237">
            <v>0</v>
          </cell>
          <cell r="AA237">
            <v>63000</v>
          </cell>
          <cell r="AD237" t="str">
            <v>TL</v>
          </cell>
          <cell r="AE237" t="str">
            <v>C</v>
          </cell>
          <cell r="AF237" t="str">
            <v>G</v>
          </cell>
          <cell r="AG237" t="str">
            <v>E</v>
          </cell>
          <cell r="AH237" t="str">
            <v>K</v>
          </cell>
          <cell r="AI237" t="str">
            <v>MO</v>
          </cell>
          <cell r="AJ237">
            <v>14.5</v>
          </cell>
          <cell r="AK237">
            <v>3</v>
          </cell>
          <cell r="AL237" t="str">
            <v>XRCGEK</v>
          </cell>
          <cell r="AM237" t="str">
            <v>XPR</v>
          </cell>
          <cell r="AN237" t="str">
            <v>+</v>
          </cell>
          <cell r="AO237" t="str">
            <v>P</v>
          </cell>
          <cell r="AP237" t="str">
            <v>PLEU</v>
          </cell>
          <cell r="AQ237" t="str">
            <v>EUR3</v>
          </cell>
          <cell r="AR237">
            <v>20</v>
          </cell>
          <cell r="AS237" t="str">
            <v>PRE1</v>
          </cell>
          <cell r="AT237" t="str">
            <v>PRE1</v>
          </cell>
          <cell r="AU237">
            <v>39365</v>
          </cell>
        </row>
        <row r="238">
          <cell r="A238">
            <v>121407</v>
          </cell>
          <cell r="B238" t="str">
            <v>315/70R22.5 X MULTI ENERGY D2/. TL 156/150L MI</v>
          </cell>
          <cell r="C238">
            <v>180</v>
          </cell>
          <cell r="D238" t="str">
            <v>EUR RETREAD MICHELIN REMIX</v>
          </cell>
          <cell r="E238" t="str">
            <v>O</v>
          </cell>
          <cell r="F238">
            <v>180</v>
          </cell>
          <cell r="G238" t="str">
            <v>PL</v>
          </cell>
          <cell r="H238" t="str">
            <v>C</v>
          </cell>
          <cell r="I238" t="str">
            <v>X</v>
          </cell>
          <cell r="J238">
            <v>2</v>
          </cell>
          <cell r="K238" t="str">
            <v>MICHELIN</v>
          </cell>
          <cell r="L238" t="str">
            <v>Z5H</v>
          </cell>
          <cell r="M238" t="str">
            <v>X MULTI ENERGY D2/.</v>
          </cell>
          <cell r="N238" t="str">
            <v>315/70R22.5</v>
          </cell>
          <cell r="O238">
            <v>315</v>
          </cell>
          <cell r="P238">
            <v>70</v>
          </cell>
          <cell r="Q238">
            <v>22.5</v>
          </cell>
          <cell r="R238" t="str">
            <v>R</v>
          </cell>
          <cell r="S238">
            <v>156</v>
          </cell>
          <cell r="T238">
            <v>150</v>
          </cell>
          <cell r="U238" t="str">
            <v>L</v>
          </cell>
          <cell r="V238">
            <v>154</v>
          </cell>
          <cell r="W238">
            <v>150</v>
          </cell>
          <cell r="X238" t="str">
            <v>M</v>
          </cell>
          <cell r="Y238" t="str">
            <v/>
          </cell>
          <cell r="Z238">
            <v>0</v>
          </cell>
          <cell r="AA238">
            <v>63600</v>
          </cell>
          <cell r="AD238" t="str">
            <v>TL</v>
          </cell>
          <cell r="AE238" t="str">
            <v>C</v>
          </cell>
          <cell r="AF238" t="str">
            <v>G</v>
          </cell>
          <cell r="AG238" t="str">
            <v>E</v>
          </cell>
          <cell r="AH238" t="str">
            <v>D</v>
          </cell>
          <cell r="AI238" t="str">
            <v>XX</v>
          </cell>
          <cell r="AJ238">
            <v>14</v>
          </cell>
          <cell r="AK238">
            <v>3</v>
          </cell>
          <cell r="AL238" t="str">
            <v>XRCGED</v>
          </cell>
          <cell r="AM238" t="str">
            <v>XPR</v>
          </cell>
          <cell r="AN238" t="str">
            <v>+</v>
          </cell>
          <cell r="AO238" t="str">
            <v>P</v>
          </cell>
          <cell r="AP238" t="str">
            <v/>
          </cell>
          <cell r="AQ238" t="str">
            <v>EUR2</v>
          </cell>
          <cell r="AR238">
            <v>20</v>
          </cell>
          <cell r="AS238" t="str">
            <v>PRE1</v>
          </cell>
          <cell r="AT238" t="str">
            <v>PRE1</v>
          </cell>
          <cell r="AU238">
            <v>45413</v>
          </cell>
        </row>
        <row r="239">
          <cell r="A239">
            <v>156933</v>
          </cell>
          <cell r="B239" t="str">
            <v>315/80R22.5 X LINE ENERGY D/. TL 156/150L MI</v>
          </cell>
          <cell r="C239">
            <v>180</v>
          </cell>
          <cell r="D239" t="str">
            <v>EUR RETREAD MICHELIN REMIX</v>
          </cell>
          <cell r="E239" t="str">
            <v>O</v>
          </cell>
          <cell r="F239">
            <v>180</v>
          </cell>
          <cell r="G239" t="str">
            <v>PL</v>
          </cell>
          <cell r="H239" t="str">
            <v>C</v>
          </cell>
          <cell r="I239" t="str">
            <v>X</v>
          </cell>
          <cell r="J239">
            <v>2</v>
          </cell>
          <cell r="K239" t="str">
            <v>MICHELIN</v>
          </cell>
          <cell r="L239" t="str">
            <v>WIS</v>
          </cell>
          <cell r="M239" t="str">
            <v>X LINE ENERGY D/.</v>
          </cell>
          <cell r="N239" t="str">
            <v>315/80R22.5</v>
          </cell>
          <cell r="O239">
            <v>315</v>
          </cell>
          <cell r="P239">
            <v>80</v>
          </cell>
          <cell r="Q239">
            <v>22.5</v>
          </cell>
          <cell r="R239" t="str">
            <v>R</v>
          </cell>
          <cell r="S239">
            <v>156</v>
          </cell>
          <cell r="T239">
            <v>150</v>
          </cell>
          <cell r="U239" t="str">
            <v>L</v>
          </cell>
          <cell r="V239">
            <v>0</v>
          </cell>
          <cell r="W239">
            <v>0</v>
          </cell>
          <cell r="X239" t="str">
            <v/>
          </cell>
          <cell r="Y239" t="str">
            <v/>
          </cell>
          <cell r="Z239">
            <v>0</v>
          </cell>
          <cell r="AA239">
            <v>68000</v>
          </cell>
          <cell r="AD239" t="str">
            <v>TL</v>
          </cell>
          <cell r="AE239" t="str">
            <v>C</v>
          </cell>
          <cell r="AF239" t="str">
            <v>M</v>
          </cell>
          <cell r="AG239" t="str">
            <v>A</v>
          </cell>
          <cell r="AH239" t="str">
            <v>D</v>
          </cell>
          <cell r="AI239" t="str">
            <v>MO</v>
          </cell>
          <cell r="AJ239">
            <v>15.5</v>
          </cell>
          <cell r="AK239">
            <v>3</v>
          </cell>
          <cell r="AL239" t="str">
            <v>XRCMAD</v>
          </cell>
          <cell r="AM239" t="str">
            <v>XPR</v>
          </cell>
          <cell r="AN239" t="str">
            <v>+</v>
          </cell>
          <cell r="AO239" t="str">
            <v>P</v>
          </cell>
          <cell r="AP239" t="str">
            <v>PLEU</v>
          </cell>
          <cell r="AQ239" t="str">
            <v>EUR2</v>
          </cell>
          <cell r="AR239">
            <v>20</v>
          </cell>
          <cell r="AS239" t="str">
            <v>PRE1</v>
          </cell>
          <cell r="AT239" t="str">
            <v>PRE1</v>
          </cell>
          <cell r="AU239">
            <v>41852</v>
          </cell>
        </row>
        <row r="240">
          <cell r="A240">
            <v>158316</v>
          </cell>
          <cell r="B240" t="str">
            <v>295/80R22.5 X INCITY XZU3/.TL 152/148J MI</v>
          </cell>
          <cell r="C240">
            <v>180</v>
          </cell>
          <cell r="D240" t="str">
            <v>RECHAPE EUR</v>
          </cell>
          <cell r="E240" t="str">
            <v>O</v>
          </cell>
          <cell r="F240">
            <v>180</v>
          </cell>
          <cell r="G240" t="str">
            <v>PL</v>
          </cell>
          <cell r="H240" t="str">
            <v>C</v>
          </cell>
          <cell r="I240" t="str">
            <v>X</v>
          </cell>
          <cell r="J240">
            <v>2</v>
          </cell>
          <cell r="K240" t="str">
            <v>MICHELIN</v>
          </cell>
          <cell r="L240" t="str">
            <v>WDQ</v>
          </cell>
          <cell r="M240" t="str">
            <v>X INCITY XZU3/.</v>
          </cell>
          <cell r="N240" t="str">
            <v>295/80R22.5</v>
          </cell>
          <cell r="O240">
            <v>295</v>
          </cell>
          <cell r="P240">
            <v>80</v>
          </cell>
          <cell r="Q240">
            <v>22.5</v>
          </cell>
          <cell r="R240" t="str">
            <v>R</v>
          </cell>
          <cell r="S240">
            <v>152</v>
          </cell>
          <cell r="T240">
            <v>148</v>
          </cell>
          <cell r="U240" t="str">
            <v>J</v>
          </cell>
          <cell r="V240">
            <v>0</v>
          </cell>
          <cell r="W240">
            <v>0</v>
          </cell>
          <cell r="X240" t="str">
            <v/>
          </cell>
          <cell r="Y240" t="str">
            <v/>
          </cell>
          <cell r="Z240">
            <v>0</v>
          </cell>
          <cell r="AA240">
            <v>71000</v>
          </cell>
          <cell r="AD240" t="str">
            <v>TL</v>
          </cell>
          <cell r="AE240" t="str">
            <v>C</v>
          </cell>
          <cell r="AF240" t="str">
            <v>G</v>
          </cell>
          <cell r="AG240" t="str">
            <v>U</v>
          </cell>
          <cell r="AH240" t="str">
            <v>K</v>
          </cell>
          <cell r="AI240" t="str">
            <v>MO</v>
          </cell>
          <cell r="AJ240">
            <v>20.8</v>
          </cell>
          <cell r="AK240">
            <v>3</v>
          </cell>
          <cell r="AL240" t="str">
            <v>XRCGUK</v>
          </cell>
          <cell r="AM240" t="str">
            <v>XPU</v>
          </cell>
          <cell r="AN240" t="str">
            <v>+</v>
          </cell>
          <cell r="AO240" t="str">
            <v>P</v>
          </cell>
          <cell r="AP240" t="str">
            <v>PLEU</v>
          </cell>
          <cell r="AQ240" t="str">
            <v>EUR3</v>
          </cell>
          <cell r="AR240">
            <v>20</v>
          </cell>
          <cell r="AS240" t="str">
            <v>PRE1</v>
          </cell>
          <cell r="AT240" t="str">
            <v>PRE1</v>
          </cell>
          <cell r="AU240">
            <v>40198</v>
          </cell>
        </row>
        <row r="241">
          <cell r="A241">
            <v>168693</v>
          </cell>
          <cell r="B241" t="str">
            <v>385/55R22.5 X LINE ENERGY T/. TL 160K MI</v>
          </cell>
          <cell r="C241">
            <v>180</v>
          </cell>
          <cell r="D241" t="str">
            <v>EUR RETREAD MICHELIN REMIX</v>
          </cell>
          <cell r="E241" t="str">
            <v>O</v>
          </cell>
          <cell r="F241">
            <v>180</v>
          </cell>
          <cell r="G241" t="str">
            <v>PL</v>
          </cell>
          <cell r="H241" t="str">
            <v>C</v>
          </cell>
          <cell r="I241" t="str">
            <v>X</v>
          </cell>
          <cell r="J241">
            <v>2</v>
          </cell>
          <cell r="K241" t="str">
            <v>MICHELIN</v>
          </cell>
          <cell r="L241" t="str">
            <v>V8I</v>
          </cell>
          <cell r="M241" t="str">
            <v>X LINE ENERGY T/.</v>
          </cell>
          <cell r="N241" t="str">
            <v>385/55R22.5</v>
          </cell>
          <cell r="O241">
            <v>385</v>
          </cell>
          <cell r="P241">
            <v>55</v>
          </cell>
          <cell r="Q241">
            <v>22.5</v>
          </cell>
          <cell r="R241" t="str">
            <v>R</v>
          </cell>
          <cell r="S241">
            <v>160</v>
          </cell>
          <cell r="T241">
            <v>0</v>
          </cell>
          <cell r="U241" t="str">
            <v>K</v>
          </cell>
          <cell r="V241">
            <v>0</v>
          </cell>
          <cell r="W241">
            <v>0</v>
          </cell>
          <cell r="X241" t="str">
            <v/>
          </cell>
          <cell r="Y241" t="str">
            <v/>
          </cell>
          <cell r="Z241">
            <v>0</v>
          </cell>
          <cell r="AA241">
            <v>66200</v>
          </cell>
          <cell r="AD241" t="str">
            <v>TL</v>
          </cell>
          <cell r="AE241" t="str">
            <v>C</v>
          </cell>
          <cell r="AF241" t="str">
            <v>S</v>
          </cell>
          <cell r="AG241" t="str">
            <v>A</v>
          </cell>
          <cell r="AH241" t="str">
            <v>T</v>
          </cell>
          <cell r="AI241" t="str">
            <v>MO</v>
          </cell>
          <cell r="AJ241">
            <v>10.5</v>
          </cell>
          <cell r="AK241">
            <v>3</v>
          </cell>
          <cell r="AL241" t="str">
            <v>XRCSAT</v>
          </cell>
          <cell r="AM241" t="str">
            <v>XPR</v>
          </cell>
          <cell r="AN241" t="str">
            <v>+</v>
          </cell>
          <cell r="AO241" t="str">
            <v>P</v>
          </cell>
          <cell r="AP241" t="str">
            <v>PLEU</v>
          </cell>
          <cell r="AQ241" t="str">
            <v>EUR2</v>
          </cell>
          <cell r="AR241">
            <v>20</v>
          </cell>
          <cell r="AS241" t="str">
            <v>PRE1</v>
          </cell>
          <cell r="AT241" t="str">
            <v>PRE1</v>
          </cell>
          <cell r="AU241">
            <v>41334</v>
          </cell>
        </row>
        <row r="242">
          <cell r="A242">
            <v>184592</v>
          </cell>
          <cell r="B242" t="str">
            <v>385/65R22.5 XWT/. TL 160K MI</v>
          </cell>
          <cell r="C242">
            <v>180</v>
          </cell>
          <cell r="D242" t="str">
            <v>EUR RETREAD MICHELIN REMIX</v>
          </cell>
          <cell r="E242" t="str">
            <v>O</v>
          </cell>
          <cell r="F242">
            <v>180</v>
          </cell>
          <cell r="G242" t="str">
            <v>PL</v>
          </cell>
          <cell r="H242" t="str">
            <v>C</v>
          </cell>
          <cell r="I242" t="str">
            <v>X</v>
          </cell>
          <cell r="J242">
            <v>2</v>
          </cell>
          <cell r="K242" t="str">
            <v>MICHELIN</v>
          </cell>
          <cell r="L242" t="str">
            <v>WSF</v>
          </cell>
          <cell r="M242" t="str">
            <v>X WORKS T/.</v>
          </cell>
          <cell r="N242" t="str">
            <v>385/65R22.5</v>
          </cell>
          <cell r="O242">
            <v>385</v>
          </cell>
          <cell r="P242">
            <v>65</v>
          </cell>
          <cell r="Q242">
            <v>22.5</v>
          </cell>
          <cell r="R242" t="str">
            <v>R</v>
          </cell>
          <cell r="S242">
            <v>160</v>
          </cell>
          <cell r="T242">
            <v>0</v>
          </cell>
          <cell r="U242" t="str">
            <v>K</v>
          </cell>
          <cell r="V242">
            <v>0</v>
          </cell>
          <cell r="W242">
            <v>0</v>
          </cell>
          <cell r="X242" t="str">
            <v/>
          </cell>
          <cell r="Y242" t="str">
            <v/>
          </cell>
          <cell r="Z242">
            <v>0</v>
          </cell>
          <cell r="AA242">
            <v>74600</v>
          </cell>
          <cell r="AD242" t="str">
            <v>TL</v>
          </cell>
          <cell r="AE242" t="str">
            <v>C</v>
          </cell>
          <cell r="AF242" t="str">
            <v>S</v>
          </cell>
          <cell r="AG242" t="str">
            <v>Y</v>
          </cell>
          <cell r="AH242" t="str">
            <v>T</v>
          </cell>
          <cell r="AI242" t="str">
            <v>MO</v>
          </cell>
          <cell r="AJ242">
            <v>16.899999999999999</v>
          </cell>
          <cell r="AK242">
            <v>3</v>
          </cell>
          <cell r="AL242" t="str">
            <v>XRCSYT</v>
          </cell>
          <cell r="AM242" t="str">
            <v>XPM</v>
          </cell>
          <cell r="AN242" t="str">
            <v>+</v>
          </cell>
          <cell r="AO242" t="str">
            <v>P</v>
          </cell>
          <cell r="AP242" t="str">
            <v>PLEU</v>
          </cell>
          <cell r="AQ242" t="str">
            <v>EUR2</v>
          </cell>
          <cell r="AR242">
            <v>20</v>
          </cell>
          <cell r="AS242" t="str">
            <v>PRE1</v>
          </cell>
          <cell r="AT242" t="str">
            <v>PRE1</v>
          </cell>
          <cell r="AU242">
            <v>43252</v>
          </cell>
        </row>
        <row r="243">
          <cell r="A243">
            <v>211209</v>
          </cell>
          <cell r="B243" t="str">
            <v>205/75 R 17.5 XDE2/. FR TL 124/122M</v>
          </cell>
          <cell r="C243">
            <v>180</v>
          </cell>
          <cell r="D243" t="str">
            <v>EUR RETREAD MICHELIN REMIX</v>
          </cell>
          <cell r="E243" t="str">
            <v>O</v>
          </cell>
          <cell r="F243">
            <v>180</v>
          </cell>
          <cell r="G243" t="str">
            <v>PL</v>
          </cell>
          <cell r="H243" t="str">
            <v>C</v>
          </cell>
          <cell r="I243" t="str">
            <v>X</v>
          </cell>
          <cell r="J243">
            <v>2</v>
          </cell>
          <cell r="K243" t="str">
            <v>MICHELIN</v>
          </cell>
          <cell r="L243" t="str">
            <v>VIL</v>
          </cell>
          <cell r="M243" t="str">
            <v>XDE2/. FR</v>
          </cell>
          <cell r="N243" t="str">
            <v>205/75R17.5</v>
          </cell>
          <cell r="O243">
            <v>205</v>
          </cell>
          <cell r="P243">
            <v>75</v>
          </cell>
          <cell r="Q243">
            <v>17.5</v>
          </cell>
          <cell r="R243" t="str">
            <v>R</v>
          </cell>
          <cell r="S243">
            <v>124</v>
          </cell>
          <cell r="T243">
            <v>122</v>
          </cell>
          <cell r="U243" t="str">
            <v>M</v>
          </cell>
          <cell r="V243">
            <v>0</v>
          </cell>
          <cell r="W243">
            <v>0</v>
          </cell>
          <cell r="X243" t="str">
            <v/>
          </cell>
          <cell r="Y243" t="str">
            <v/>
          </cell>
          <cell r="Z243">
            <v>0</v>
          </cell>
          <cell r="AA243">
            <v>23000</v>
          </cell>
          <cell r="AD243" t="str">
            <v>TL</v>
          </cell>
          <cell r="AE243" t="str">
            <v>C</v>
          </cell>
          <cell r="AF243" t="str">
            <v>P</v>
          </cell>
          <cell r="AG243" t="str">
            <v>E</v>
          </cell>
          <cell r="AH243" t="str">
            <v>D</v>
          </cell>
          <cell r="AI243" t="str">
            <v>MO</v>
          </cell>
          <cell r="AJ243">
            <v>14.5</v>
          </cell>
          <cell r="AK243">
            <v>3</v>
          </cell>
          <cell r="AL243" t="str">
            <v>XRCPED</v>
          </cell>
          <cell r="AM243" t="str">
            <v>XPU</v>
          </cell>
          <cell r="AN243" t="str">
            <v>+</v>
          </cell>
          <cell r="AO243" t="str">
            <v>P</v>
          </cell>
          <cell r="AP243" t="str">
            <v>PLEU</v>
          </cell>
          <cell r="AQ243" t="str">
            <v>EUR3</v>
          </cell>
          <cell r="AR243">
            <v>20</v>
          </cell>
          <cell r="AS243" t="str">
            <v>PRE1</v>
          </cell>
          <cell r="AT243" t="str">
            <v>PRE1</v>
          </cell>
          <cell r="AU243">
            <v>39630</v>
          </cell>
        </row>
        <row r="244">
          <cell r="A244">
            <v>214893</v>
          </cell>
          <cell r="B244" t="str">
            <v>315/80R22.5 X MULTI D RX2/. TL 156/150L MI</v>
          </cell>
          <cell r="C244">
            <v>180</v>
          </cell>
          <cell r="D244" t="str">
            <v>EUR RETREAD MICHELIN REMIX</v>
          </cell>
          <cell r="E244" t="str">
            <v>O</v>
          </cell>
          <cell r="F244">
            <v>180</v>
          </cell>
          <cell r="G244" t="str">
            <v>PL</v>
          </cell>
          <cell r="H244" t="str">
            <v>C</v>
          </cell>
          <cell r="I244" t="str">
            <v>X</v>
          </cell>
          <cell r="J244">
            <v>2</v>
          </cell>
          <cell r="K244" t="str">
            <v>MICHELIN</v>
          </cell>
          <cell r="L244" t="str">
            <v>P3C</v>
          </cell>
          <cell r="M244" t="str">
            <v>X MULTI D RX2/.</v>
          </cell>
          <cell r="N244" t="str">
            <v>315/80R22.5</v>
          </cell>
          <cell r="O244">
            <v>315</v>
          </cell>
          <cell r="P244">
            <v>80</v>
          </cell>
          <cell r="Q244">
            <v>22.5</v>
          </cell>
          <cell r="R244" t="str">
            <v>R</v>
          </cell>
          <cell r="S244">
            <v>156</v>
          </cell>
          <cell r="T244">
            <v>150</v>
          </cell>
          <cell r="U244" t="str">
            <v>L</v>
          </cell>
          <cell r="V244">
            <v>154</v>
          </cell>
          <cell r="W244">
            <v>150</v>
          </cell>
          <cell r="X244" t="str">
            <v>M</v>
          </cell>
          <cell r="Y244" t="str">
            <v/>
          </cell>
          <cell r="Z244" t="str">
            <v/>
          </cell>
          <cell r="AA244">
            <v>71100</v>
          </cell>
          <cell r="AD244" t="str">
            <v>TL</v>
          </cell>
          <cell r="AE244" t="str">
            <v>C</v>
          </cell>
          <cell r="AF244" t="str">
            <v>G</v>
          </cell>
          <cell r="AG244" t="str">
            <v>E</v>
          </cell>
          <cell r="AH244" t="str">
            <v>D</v>
          </cell>
          <cell r="AI244" t="str">
            <v>MO</v>
          </cell>
          <cell r="AJ244">
            <v>17</v>
          </cell>
          <cell r="AK244">
            <v>3</v>
          </cell>
          <cell r="AL244" t="str">
            <v>XRCGED</v>
          </cell>
          <cell r="AM244" t="str">
            <v>XPR</v>
          </cell>
          <cell r="AN244" t="str">
            <v>+</v>
          </cell>
          <cell r="AO244" t="str">
            <v>P</v>
          </cell>
          <cell r="AP244" t="str">
            <v/>
          </cell>
          <cell r="AQ244" t="str">
            <v>EUR2</v>
          </cell>
          <cell r="AR244">
            <v>20</v>
          </cell>
          <cell r="AS244" t="str">
            <v>PRE1</v>
          </cell>
          <cell r="AT244" t="str">
            <v>PRE1</v>
          </cell>
          <cell r="AU244">
            <v>45536</v>
          </cell>
        </row>
        <row r="245">
          <cell r="A245">
            <v>224408</v>
          </cell>
          <cell r="B245" t="str">
            <v>255/60R19.5 X MAXTRAIL/. TL 143/141J MI</v>
          </cell>
          <cell r="C245">
            <v>180</v>
          </cell>
          <cell r="D245" t="str">
            <v>EUR RETREAD MICHELIN REMIX</v>
          </cell>
          <cell r="E245" t="str">
            <v>O</v>
          </cell>
          <cell r="F245">
            <v>180</v>
          </cell>
          <cell r="G245" t="str">
            <v>PL</v>
          </cell>
          <cell r="H245" t="str">
            <v>C</v>
          </cell>
          <cell r="I245" t="str">
            <v>X</v>
          </cell>
          <cell r="J245">
            <v>2</v>
          </cell>
          <cell r="K245" t="str">
            <v>MICHELIN</v>
          </cell>
          <cell r="L245" t="str">
            <v>V1R</v>
          </cell>
          <cell r="M245" t="str">
            <v>X MAXTRAIL/.</v>
          </cell>
          <cell r="N245" t="str">
            <v>255/60R19.5</v>
          </cell>
          <cell r="O245">
            <v>255</v>
          </cell>
          <cell r="P245">
            <v>60</v>
          </cell>
          <cell r="Q245">
            <v>19.5</v>
          </cell>
          <cell r="R245" t="str">
            <v>R</v>
          </cell>
          <cell r="S245">
            <v>143</v>
          </cell>
          <cell r="T245">
            <v>141</v>
          </cell>
          <cell r="U245" t="str">
            <v>J</v>
          </cell>
          <cell r="V245">
            <v>0</v>
          </cell>
          <cell r="W245">
            <v>0</v>
          </cell>
          <cell r="X245" t="str">
            <v/>
          </cell>
          <cell r="Y245" t="str">
            <v/>
          </cell>
          <cell r="Z245">
            <v>0</v>
          </cell>
          <cell r="AA245">
            <v>39700</v>
          </cell>
          <cell r="AD245" t="str">
            <v>TL</v>
          </cell>
          <cell r="AE245" t="str">
            <v>C</v>
          </cell>
          <cell r="AF245" t="str">
            <v>M</v>
          </cell>
          <cell r="AG245" t="str">
            <v>E</v>
          </cell>
          <cell r="AH245" t="str">
            <v>B</v>
          </cell>
          <cell r="AI245" t="str">
            <v>MO</v>
          </cell>
          <cell r="AJ245">
            <v>14</v>
          </cell>
          <cell r="AK245">
            <v>3</v>
          </cell>
          <cell r="AL245" t="str">
            <v>XRCMEB</v>
          </cell>
          <cell r="AM245" t="str">
            <v>XPR</v>
          </cell>
          <cell r="AN245" t="str">
            <v>+</v>
          </cell>
          <cell r="AO245" t="str">
            <v>P</v>
          </cell>
          <cell r="AP245" t="str">
            <v>PLEU</v>
          </cell>
          <cell r="AQ245" t="str">
            <v>EUR2</v>
          </cell>
          <cell r="AR245">
            <v>20</v>
          </cell>
          <cell r="AS245" t="str">
            <v>PRE1</v>
          </cell>
          <cell r="AT245" t="str">
            <v>PRE1</v>
          </cell>
          <cell r="AU245">
            <v>41061</v>
          </cell>
        </row>
        <row r="246">
          <cell r="A246">
            <v>232994</v>
          </cell>
          <cell r="B246" t="str">
            <v>295/80R22.5 XDE2+/. FR TL 152/148M MI</v>
          </cell>
          <cell r="C246">
            <v>180</v>
          </cell>
          <cell r="D246" t="str">
            <v>EUR RETREAD MICHELIN REMIX</v>
          </cell>
          <cell r="E246" t="str">
            <v>O</v>
          </cell>
          <cell r="F246">
            <v>180</v>
          </cell>
          <cell r="G246" t="str">
            <v>PL</v>
          </cell>
          <cell r="H246" t="str">
            <v>C</v>
          </cell>
          <cell r="I246" t="str">
            <v>X</v>
          </cell>
          <cell r="J246">
            <v>2</v>
          </cell>
          <cell r="K246" t="str">
            <v>MICHELIN</v>
          </cell>
          <cell r="L246" t="str">
            <v>VWH</v>
          </cell>
          <cell r="M246" t="str">
            <v>XDE2+/. FR</v>
          </cell>
          <cell r="N246" t="str">
            <v>295/80R22.5</v>
          </cell>
          <cell r="O246">
            <v>295</v>
          </cell>
          <cell r="P246">
            <v>80</v>
          </cell>
          <cell r="Q246">
            <v>22.5</v>
          </cell>
          <cell r="R246" t="str">
            <v>R</v>
          </cell>
          <cell r="S246">
            <v>152</v>
          </cell>
          <cell r="T246">
            <v>148</v>
          </cell>
          <cell r="U246" t="str">
            <v>M</v>
          </cell>
          <cell r="V246">
            <v>0</v>
          </cell>
          <cell r="W246">
            <v>0</v>
          </cell>
          <cell r="X246" t="str">
            <v/>
          </cell>
          <cell r="Y246" t="str">
            <v/>
          </cell>
          <cell r="Z246">
            <v>0</v>
          </cell>
          <cell r="AA246">
            <v>67900</v>
          </cell>
          <cell r="AD246" t="str">
            <v>TL</v>
          </cell>
          <cell r="AE246" t="str">
            <v>C</v>
          </cell>
          <cell r="AF246" t="str">
            <v>G</v>
          </cell>
          <cell r="AG246" t="str">
            <v>E</v>
          </cell>
          <cell r="AH246" t="str">
            <v>D</v>
          </cell>
          <cell r="AI246" t="str">
            <v>MO</v>
          </cell>
          <cell r="AJ246">
            <v>23</v>
          </cell>
          <cell r="AK246">
            <v>3</v>
          </cell>
          <cell r="AL246" t="str">
            <v>XRCGED</v>
          </cell>
          <cell r="AM246" t="str">
            <v>XPR</v>
          </cell>
          <cell r="AN246" t="str">
            <v>+</v>
          </cell>
          <cell r="AO246" t="str">
            <v>P</v>
          </cell>
          <cell r="AP246" t="str">
            <v>PLEU</v>
          </cell>
          <cell r="AQ246" t="str">
            <v>EUR2</v>
          </cell>
          <cell r="AR246">
            <v>20</v>
          </cell>
          <cell r="AS246" t="str">
            <v>PRE1</v>
          </cell>
          <cell r="AT246" t="str">
            <v>PRE1</v>
          </cell>
          <cell r="AU246">
            <v>42464</v>
          </cell>
        </row>
        <row r="247">
          <cell r="A247">
            <v>243010</v>
          </cell>
          <cell r="B247" t="str">
            <v>295/80R22.5 X MULTI GRIP D/. TL 154/150L MI</v>
          </cell>
          <cell r="C247">
            <v>180</v>
          </cell>
          <cell r="D247" t="str">
            <v>EUR RETREAD MICHELIN REMIX</v>
          </cell>
          <cell r="E247" t="str">
            <v>O</v>
          </cell>
          <cell r="F247">
            <v>180</v>
          </cell>
          <cell r="G247" t="str">
            <v>PL</v>
          </cell>
          <cell r="H247" t="str">
            <v>C</v>
          </cell>
          <cell r="I247" t="str">
            <v>X</v>
          </cell>
          <cell r="J247">
            <v>2</v>
          </cell>
          <cell r="K247" t="str">
            <v>MICHELIN</v>
          </cell>
          <cell r="L247" t="str">
            <v>K1N</v>
          </cell>
          <cell r="M247" t="str">
            <v>X MULTI GRIP D/.</v>
          </cell>
          <cell r="N247" t="str">
            <v>295/80R22.5</v>
          </cell>
          <cell r="O247">
            <v>295</v>
          </cell>
          <cell r="P247">
            <v>80</v>
          </cell>
          <cell r="Q247">
            <v>22.5</v>
          </cell>
          <cell r="R247" t="str">
            <v>R</v>
          </cell>
          <cell r="S247">
            <v>154</v>
          </cell>
          <cell r="T247">
            <v>150</v>
          </cell>
          <cell r="U247" t="str">
            <v>L</v>
          </cell>
          <cell r="V247">
            <v>152</v>
          </cell>
          <cell r="W247">
            <v>148</v>
          </cell>
          <cell r="X247" t="str">
            <v>M</v>
          </cell>
          <cell r="Y247" t="str">
            <v/>
          </cell>
          <cell r="Z247">
            <v>0</v>
          </cell>
          <cell r="AA247">
            <v>62660</v>
          </cell>
          <cell r="AD247" t="str">
            <v>TL</v>
          </cell>
          <cell r="AE247" t="str">
            <v>C</v>
          </cell>
          <cell r="AF247" t="str">
            <v>G</v>
          </cell>
          <cell r="AG247" t="str">
            <v>W</v>
          </cell>
          <cell r="AH247" t="str">
            <v>D</v>
          </cell>
          <cell r="AI247" t="str">
            <v>MO</v>
          </cell>
          <cell r="AJ247">
            <v>16.8</v>
          </cell>
          <cell r="AK247">
            <v>3</v>
          </cell>
          <cell r="AL247" t="str">
            <v>XRCGWD</v>
          </cell>
          <cell r="AM247" t="str">
            <v>XPR</v>
          </cell>
          <cell r="AN247" t="str">
            <v>+</v>
          </cell>
          <cell r="AO247" t="str">
            <v>P</v>
          </cell>
          <cell r="AP247" t="str">
            <v/>
          </cell>
          <cell r="AQ247" t="str">
            <v>EUR2</v>
          </cell>
          <cell r="AR247">
            <v>20</v>
          </cell>
          <cell r="AS247" t="str">
            <v>PRE1</v>
          </cell>
          <cell r="AT247" t="str">
            <v>PRE1</v>
          </cell>
          <cell r="AU247">
            <v>45108</v>
          </cell>
        </row>
        <row r="248">
          <cell r="A248">
            <v>247491</v>
          </cell>
          <cell r="B248" t="str">
            <v>315/70R22.5 X MULTI GRIP D/. TL 154/150L MI</v>
          </cell>
          <cell r="C248">
            <v>180</v>
          </cell>
          <cell r="D248" t="str">
            <v>EUR RETREAD MICHELIN REMIX</v>
          </cell>
          <cell r="E248" t="str">
            <v>O</v>
          </cell>
          <cell r="F248">
            <v>180</v>
          </cell>
          <cell r="G248" t="str">
            <v>PL</v>
          </cell>
          <cell r="H248" t="str">
            <v>C</v>
          </cell>
          <cell r="I248" t="str">
            <v>X</v>
          </cell>
          <cell r="J248">
            <v>2</v>
          </cell>
          <cell r="K248" t="str">
            <v>MICHELIN</v>
          </cell>
          <cell r="L248" t="str">
            <v>K1N</v>
          </cell>
          <cell r="M248" t="str">
            <v>X MULTI GRIP D/.</v>
          </cell>
          <cell r="N248" t="str">
            <v>315/70R22.5</v>
          </cell>
          <cell r="O248">
            <v>315</v>
          </cell>
          <cell r="P248">
            <v>70</v>
          </cell>
          <cell r="Q248">
            <v>22.5</v>
          </cell>
          <cell r="R248" t="str">
            <v>R</v>
          </cell>
          <cell r="S248">
            <v>154</v>
          </cell>
          <cell r="T248">
            <v>150</v>
          </cell>
          <cell r="U248" t="str">
            <v>L</v>
          </cell>
          <cell r="V248">
            <v>152</v>
          </cell>
          <cell r="W248">
            <v>148</v>
          </cell>
          <cell r="X248" t="str">
            <v>M</v>
          </cell>
          <cell r="Y248" t="str">
            <v/>
          </cell>
          <cell r="Z248">
            <v>0</v>
          </cell>
          <cell r="AA248">
            <v>64190</v>
          </cell>
          <cell r="AD248" t="str">
            <v>TL</v>
          </cell>
          <cell r="AE248" t="str">
            <v>C</v>
          </cell>
          <cell r="AF248" t="str">
            <v>G</v>
          </cell>
          <cell r="AG248" t="str">
            <v>W</v>
          </cell>
          <cell r="AH248" t="str">
            <v>D</v>
          </cell>
          <cell r="AI248" t="str">
            <v>MO</v>
          </cell>
          <cell r="AJ248">
            <v>17.5</v>
          </cell>
          <cell r="AK248">
            <v>3</v>
          </cell>
          <cell r="AL248" t="str">
            <v>XRCGWD</v>
          </cell>
          <cell r="AM248" t="str">
            <v>XPR</v>
          </cell>
          <cell r="AN248" t="str">
            <v>+</v>
          </cell>
          <cell r="AO248" t="str">
            <v>P</v>
          </cell>
          <cell r="AP248" t="str">
            <v/>
          </cell>
          <cell r="AQ248" t="str">
            <v>EUR2</v>
          </cell>
          <cell r="AR248">
            <v>20</v>
          </cell>
          <cell r="AS248" t="str">
            <v>PRE1</v>
          </cell>
          <cell r="AT248" t="str">
            <v>PRE1</v>
          </cell>
          <cell r="AU248">
            <v>44774</v>
          </cell>
        </row>
        <row r="249">
          <cell r="A249">
            <v>247581</v>
          </cell>
          <cell r="B249" t="str">
            <v>265/70R19.5 XTE2/. FR FR TL 143J MI</v>
          </cell>
          <cell r="C249">
            <v>181</v>
          </cell>
          <cell r="D249" t="str">
            <v>EUR STD</v>
          </cell>
          <cell r="E249" t="str">
            <v>O</v>
          </cell>
          <cell r="F249">
            <v>181</v>
          </cell>
          <cell r="G249" t="str">
            <v>PL</v>
          </cell>
          <cell r="H249" t="str">
            <v>C</v>
          </cell>
          <cell r="I249" t="str">
            <v>X</v>
          </cell>
          <cell r="J249">
            <v>2</v>
          </cell>
          <cell r="K249" t="str">
            <v>MICHELIN</v>
          </cell>
          <cell r="L249" t="str">
            <v>VQ4</v>
          </cell>
          <cell r="M249" t="str">
            <v>XTE2/. FR</v>
          </cell>
          <cell r="N249" t="str">
            <v>265/70R19.5</v>
          </cell>
          <cell r="O249">
            <v>265</v>
          </cell>
          <cell r="P249">
            <v>70</v>
          </cell>
          <cell r="Q249">
            <v>19.5</v>
          </cell>
          <cell r="R249" t="str">
            <v>R</v>
          </cell>
          <cell r="S249">
            <v>143</v>
          </cell>
          <cell r="T249">
            <v>0</v>
          </cell>
          <cell r="U249" t="str">
            <v>J</v>
          </cell>
          <cell r="V249">
            <v>0</v>
          </cell>
          <cell r="W249">
            <v>0</v>
          </cell>
          <cell r="X249" t="str">
            <v/>
          </cell>
          <cell r="Y249" t="str">
            <v/>
          </cell>
          <cell r="Z249">
            <v>0</v>
          </cell>
          <cell r="AA249">
            <v>42000</v>
          </cell>
          <cell r="AD249" t="str">
            <v>TL</v>
          </cell>
          <cell r="AE249" t="str">
            <v>C</v>
          </cell>
          <cell r="AF249" t="str">
            <v>M</v>
          </cell>
          <cell r="AG249" t="str">
            <v>E</v>
          </cell>
          <cell r="AH249" t="str">
            <v>B</v>
          </cell>
          <cell r="AI249" t="str">
            <v>MO</v>
          </cell>
          <cell r="AJ249">
            <v>14</v>
          </cell>
          <cell r="AK249">
            <v>3</v>
          </cell>
          <cell r="AL249" t="str">
            <v>XRCMEB</v>
          </cell>
          <cell r="AM249" t="str">
            <v>XPR</v>
          </cell>
          <cell r="AN249" t="str">
            <v>+</v>
          </cell>
          <cell r="AO249" t="str">
            <v>P</v>
          </cell>
          <cell r="AP249" t="str">
            <v>PLEU</v>
          </cell>
          <cell r="AQ249" t="str">
            <v>EUR2</v>
          </cell>
          <cell r="AR249">
            <v>20</v>
          </cell>
          <cell r="AS249" t="str">
            <v>PRE1</v>
          </cell>
          <cell r="AT249" t="str">
            <v>PRE1</v>
          </cell>
          <cell r="AU249">
            <v>42156</v>
          </cell>
        </row>
        <row r="250">
          <cell r="A250">
            <v>259514</v>
          </cell>
          <cell r="B250" t="str">
            <v>315/80R22.5 RCXMULTI D/. TL 156/150L MI</v>
          </cell>
          <cell r="C250">
            <v>180</v>
          </cell>
          <cell r="D250" t="str">
            <v>EUR RETREAD RCX</v>
          </cell>
          <cell r="E250" t="str">
            <v>N</v>
          </cell>
          <cell r="F250">
            <v>180</v>
          </cell>
          <cell r="G250" t="str">
            <v>PL</v>
          </cell>
          <cell r="H250" t="str">
            <v>C</v>
          </cell>
          <cell r="I250" t="str">
            <v>X</v>
          </cell>
          <cell r="J250">
            <v>2</v>
          </cell>
          <cell r="K250" t="str">
            <v>MICHELIN</v>
          </cell>
          <cell r="L250" t="str">
            <v>8FG</v>
          </cell>
          <cell r="M250" t="str">
            <v>RCX MULTI D/.</v>
          </cell>
          <cell r="N250" t="str">
            <v>315/80R22.5</v>
          </cell>
          <cell r="O250">
            <v>315</v>
          </cell>
          <cell r="P250">
            <v>80</v>
          </cell>
          <cell r="Q250">
            <v>22.5</v>
          </cell>
          <cell r="R250" t="str">
            <v>R</v>
          </cell>
          <cell r="S250">
            <v>156</v>
          </cell>
          <cell r="T250">
            <v>150</v>
          </cell>
          <cell r="U250" t="str">
            <v>L</v>
          </cell>
          <cell r="V250">
            <v>0</v>
          </cell>
          <cell r="W250">
            <v>0</v>
          </cell>
          <cell r="X250" t="str">
            <v/>
          </cell>
          <cell r="Y250" t="str">
            <v/>
          </cell>
          <cell r="Z250">
            <v>0</v>
          </cell>
          <cell r="AA250">
            <v>72900</v>
          </cell>
          <cell r="AD250" t="str">
            <v>TL</v>
          </cell>
          <cell r="AE250" t="str">
            <v>C</v>
          </cell>
          <cell r="AF250" t="str">
            <v>G</v>
          </cell>
          <cell r="AG250" t="str">
            <v>E</v>
          </cell>
          <cell r="AH250" t="str">
            <v>D</v>
          </cell>
          <cell r="AI250" t="str">
            <v>XX</v>
          </cell>
          <cell r="AJ250">
            <v>18.3</v>
          </cell>
          <cell r="AK250">
            <v>3</v>
          </cell>
          <cell r="AL250" t="str">
            <v>XRCGED</v>
          </cell>
          <cell r="AM250" t="str">
            <v>XPR</v>
          </cell>
          <cell r="AN250" t="str">
            <v>+</v>
          </cell>
          <cell r="AO250" t="str">
            <v>P</v>
          </cell>
          <cell r="AP250" t="str">
            <v/>
          </cell>
          <cell r="AQ250" t="str">
            <v>P050</v>
          </cell>
          <cell r="AR250">
            <v>20</v>
          </cell>
          <cell r="AS250" t="str">
            <v>PRE1</v>
          </cell>
          <cell r="AT250" t="str">
            <v>PRE1</v>
          </cell>
          <cell r="AU250">
            <v>45597</v>
          </cell>
        </row>
        <row r="251">
          <cell r="A251">
            <v>259980</v>
          </cell>
          <cell r="B251" t="str">
            <v>315/80R22.5 X MULTI D/. TL 156/150L MI</v>
          </cell>
          <cell r="C251">
            <v>180</v>
          </cell>
          <cell r="D251" t="str">
            <v>EUR RETREAD MICHELIN REMIX</v>
          </cell>
          <cell r="E251" t="str">
            <v>O</v>
          </cell>
          <cell r="F251">
            <v>180</v>
          </cell>
          <cell r="G251" t="str">
            <v>PL</v>
          </cell>
          <cell r="H251" t="str">
            <v>C</v>
          </cell>
          <cell r="I251" t="str">
            <v>X</v>
          </cell>
          <cell r="J251">
            <v>2</v>
          </cell>
          <cell r="K251" t="str">
            <v>MICHELIN</v>
          </cell>
          <cell r="L251" t="str">
            <v>WIG</v>
          </cell>
          <cell r="M251" t="str">
            <v>X MULTI D/.</v>
          </cell>
          <cell r="N251" t="str">
            <v>315/80R22.5</v>
          </cell>
          <cell r="O251">
            <v>315</v>
          </cell>
          <cell r="P251">
            <v>80</v>
          </cell>
          <cell r="Q251">
            <v>22.5</v>
          </cell>
          <cell r="R251" t="str">
            <v>R</v>
          </cell>
          <cell r="S251">
            <v>156</v>
          </cell>
          <cell r="T251">
            <v>150</v>
          </cell>
          <cell r="U251" t="str">
            <v>L</v>
          </cell>
          <cell r="V251">
            <v>0</v>
          </cell>
          <cell r="W251">
            <v>0</v>
          </cell>
          <cell r="X251" t="str">
            <v/>
          </cell>
          <cell r="Y251" t="str">
            <v/>
          </cell>
          <cell r="Z251" t="str">
            <v/>
          </cell>
          <cell r="AA251">
            <v>69600</v>
          </cell>
          <cell r="AD251" t="str">
            <v>TL</v>
          </cell>
          <cell r="AE251" t="str">
            <v>C</v>
          </cell>
          <cell r="AF251" t="str">
            <v>G</v>
          </cell>
          <cell r="AG251" t="str">
            <v>E</v>
          </cell>
          <cell r="AH251" t="str">
            <v>D</v>
          </cell>
          <cell r="AI251" t="str">
            <v>MO</v>
          </cell>
          <cell r="AJ251">
            <v>19</v>
          </cell>
          <cell r="AK251">
            <v>3</v>
          </cell>
          <cell r="AL251" t="str">
            <v>XRCGED</v>
          </cell>
          <cell r="AM251" t="str">
            <v>XPR</v>
          </cell>
          <cell r="AN251" t="str">
            <v>+</v>
          </cell>
          <cell r="AO251" t="str">
            <v>P</v>
          </cell>
          <cell r="AP251" t="str">
            <v>PLEU</v>
          </cell>
          <cell r="AQ251" t="str">
            <v>EUR2</v>
          </cell>
          <cell r="AR251">
            <v>20</v>
          </cell>
          <cell r="AS251" t="str">
            <v>PRE1</v>
          </cell>
          <cell r="AT251" t="str">
            <v>PRE1</v>
          </cell>
          <cell r="AU251">
            <v>44562</v>
          </cell>
        </row>
        <row r="252">
          <cell r="A252">
            <v>260122</v>
          </cell>
          <cell r="B252" t="str">
            <v>385/65 R 22.5 RCX MULTI T2/.TL 160K MI</v>
          </cell>
          <cell r="C252">
            <v>181</v>
          </cell>
          <cell r="D252" t="str">
            <v>EUR RETREAD RCX</v>
          </cell>
          <cell r="E252" t="str">
            <v>O</v>
          </cell>
          <cell r="F252">
            <v>181</v>
          </cell>
          <cell r="G252" t="str">
            <v>PL</v>
          </cell>
          <cell r="H252" t="str">
            <v>C</v>
          </cell>
          <cell r="I252" t="str">
            <v>X</v>
          </cell>
          <cell r="J252">
            <v>2</v>
          </cell>
          <cell r="K252" t="str">
            <v>MICHELIN</v>
          </cell>
          <cell r="L252" t="str">
            <v>F8J</v>
          </cell>
          <cell r="M252" t="str">
            <v>RCX MULTI T2/.</v>
          </cell>
          <cell r="N252" t="str">
            <v>385/65R22.5</v>
          </cell>
          <cell r="O252">
            <v>385</v>
          </cell>
          <cell r="P252">
            <v>65</v>
          </cell>
          <cell r="Q252">
            <v>22.5</v>
          </cell>
          <cell r="R252" t="str">
            <v>R</v>
          </cell>
          <cell r="S252">
            <v>160</v>
          </cell>
          <cell r="T252">
            <v>0</v>
          </cell>
          <cell r="U252" t="str">
            <v>K</v>
          </cell>
          <cell r="V252">
            <v>0</v>
          </cell>
          <cell r="W252">
            <v>0</v>
          </cell>
          <cell r="X252" t="str">
            <v/>
          </cell>
          <cell r="Y252" t="str">
            <v/>
          </cell>
          <cell r="Z252">
            <v>0</v>
          </cell>
          <cell r="AA252">
            <v>77560</v>
          </cell>
          <cell r="AD252" t="str">
            <v>TL</v>
          </cell>
          <cell r="AE252" t="str">
            <v>C</v>
          </cell>
          <cell r="AF252" t="str">
            <v>S</v>
          </cell>
          <cell r="AG252" t="str">
            <v>E</v>
          </cell>
          <cell r="AH252" t="str">
            <v>T</v>
          </cell>
          <cell r="AI252" t="str">
            <v>RC</v>
          </cell>
          <cell r="AJ252">
            <v>14.7</v>
          </cell>
          <cell r="AK252">
            <v>3</v>
          </cell>
          <cell r="AL252" t="str">
            <v>XRCSET</v>
          </cell>
          <cell r="AM252" t="str">
            <v>XPR</v>
          </cell>
          <cell r="AN252" t="str">
            <v>+</v>
          </cell>
          <cell r="AO252" t="str">
            <v>P</v>
          </cell>
          <cell r="AP252" t="str">
            <v/>
          </cell>
          <cell r="AQ252" t="str">
            <v>P068</v>
          </cell>
          <cell r="AR252">
            <v>20</v>
          </cell>
          <cell r="AS252" t="str">
            <v>PRE1</v>
          </cell>
          <cell r="AT252" t="str">
            <v>PRE1</v>
          </cell>
          <cell r="AU252">
            <v>45658</v>
          </cell>
        </row>
        <row r="253">
          <cell r="A253">
            <v>268857</v>
          </cell>
          <cell r="B253" t="str">
            <v>275/70R22.5 X INCITY XZU RX2/. TL 148/145J MI</v>
          </cell>
          <cell r="C253">
            <v>180</v>
          </cell>
          <cell r="D253" t="str">
            <v>EUR RETREAD MICHELIN REMIX</v>
          </cell>
          <cell r="E253" t="str">
            <v>O</v>
          </cell>
          <cell r="F253">
            <v>180</v>
          </cell>
          <cell r="G253" t="str">
            <v>PL</v>
          </cell>
          <cell r="H253" t="str">
            <v>C</v>
          </cell>
          <cell r="I253" t="str">
            <v>X</v>
          </cell>
          <cell r="J253">
            <v>2</v>
          </cell>
          <cell r="K253" t="str">
            <v>MICHELIN</v>
          </cell>
          <cell r="L253" t="str">
            <v>WME</v>
          </cell>
          <cell r="M253" t="str">
            <v>X INCITY XZU RX2/.</v>
          </cell>
          <cell r="N253" t="str">
            <v>275/70R22.5</v>
          </cell>
          <cell r="O253">
            <v>275</v>
          </cell>
          <cell r="P253">
            <v>70</v>
          </cell>
          <cell r="Q253">
            <v>22.5</v>
          </cell>
          <cell r="R253" t="str">
            <v>R</v>
          </cell>
          <cell r="S253">
            <v>148</v>
          </cell>
          <cell r="T253">
            <v>145</v>
          </cell>
          <cell r="U253" t="str">
            <v>J</v>
          </cell>
          <cell r="V253">
            <v>0</v>
          </cell>
          <cell r="W253">
            <v>0</v>
          </cell>
          <cell r="X253" t="str">
            <v/>
          </cell>
          <cell r="Y253" t="str">
            <v/>
          </cell>
          <cell r="Z253">
            <v>0</v>
          </cell>
          <cell r="AA253">
            <v>58000</v>
          </cell>
          <cell r="AD253" t="str">
            <v>TL</v>
          </cell>
          <cell r="AE253" t="str">
            <v>C</v>
          </cell>
          <cell r="AF253" t="str">
            <v>G</v>
          </cell>
          <cell r="AG253" t="str">
            <v>U</v>
          </cell>
          <cell r="AH253" t="str">
            <v>K</v>
          </cell>
          <cell r="AI253" t="str">
            <v>MO</v>
          </cell>
          <cell r="AJ253">
            <v>17.5</v>
          </cell>
          <cell r="AK253">
            <v>3</v>
          </cell>
          <cell r="AL253" t="str">
            <v>XRCGUK</v>
          </cell>
          <cell r="AM253" t="str">
            <v>XPU</v>
          </cell>
          <cell r="AN253" t="str">
            <v>+</v>
          </cell>
          <cell r="AO253" t="str">
            <v>P</v>
          </cell>
          <cell r="AP253" t="str">
            <v>PLEU</v>
          </cell>
          <cell r="AQ253" t="str">
            <v>EUR2</v>
          </cell>
          <cell r="AR253">
            <v>20</v>
          </cell>
          <cell r="AS253" t="str">
            <v>PRE1</v>
          </cell>
          <cell r="AT253" t="str">
            <v>PRE1</v>
          </cell>
          <cell r="AU253">
            <v>41883</v>
          </cell>
        </row>
        <row r="254">
          <cell r="A254">
            <v>277018</v>
          </cell>
          <cell r="B254" t="str">
            <v>315/70R22.5 X MULTI GRIP D RX2/. TL 154/150L MI</v>
          </cell>
          <cell r="C254">
            <v>180</v>
          </cell>
          <cell r="D254" t="str">
            <v>EUR RETREAD MICHELIN REMIX</v>
          </cell>
          <cell r="E254" t="str">
            <v>O</v>
          </cell>
          <cell r="F254">
            <v>180</v>
          </cell>
          <cell r="G254" t="str">
            <v>PL</v>
          </cell>
          <cell r="H254" t="str">
            <v>C</v>
          </cell>
          <cell r="I254" t="str">
            <v>X</v>
          </cell>
          <cell r="J254">
            <v>2</v>
          </cell>
          <cell r="K254" t="str">
            <v>MICHELIN</v>
          </cell>
          <cell r="L254" t="str">
            <v>P7D</v>
          </cell>
          <cell r="M254" t="str">
            <v>X MULTI GRIP D RX2/.</v>
          </cell>
          <cell r="N254" t="str">
            <v>315/70R22.5</v>
          </cell>
          <cell r="O254">
            <v>315</v>
          </cell>
          <cell r="P254">
            <v>70</v>
          </cell>
          <cell r="Q254">
            <v>22.5</v>
          </cell>
          <cell r="R254" t="str">
            <v>R</v>
          </cell>
          <cell r="S254">
            <v>154</v>
          </cell>
          <cell r="T254">
            <v>150</v>
          </cell>
          <cell r="U254" t="str">
            <v>L</v>
          </cell>
          <cell r="V254">
            <v>152</v>
          </cell>
          <cell r="W254">
            <v>148</v>
          </cell>
          <cell r="X254" t="str">
            <v>M</v>
          </cell>
          <cell r="Y254" t="str">
            <v/>
          </cell>
          <cell r="Z254" t="str">
            <v>_x0000__x0000_</v>
          </cell>
          <cell r="AA254">
            <v>64190</v>
          </cell>
          <cell r="AD254" t="str">
            <v>TL</v>
          </cell>
          <cell r="AE254" t="str">
            <v>C</v>
          </cell>
          <cell r="AF254" t="str">
            <v>G</v>
          </cell>
          <cell r="AG254" t="str">
            <v>W</v>
          </cell>
          <cell r="AH254" t="str">
            <v>D</v>
          </cell>
          <cell r="AI254" t="str">
            <v>XX</v>
          </cell>
          <cell r="AJ254">
            <v>17.5</v>
          </cell>
          <cell r="AK254">
            <v>3</v>
          </cell>
          <cell r="AL254" t="str">
            <v>XRCGWD</v>
          </cell>
          <cell r="AM254" t="str">
            <v>XPR</v>
          </cell>
          <cell r="AN254" t="str">
            <v>+</v>
          </cell>
          <cell r="AO254" t="str">
            <v>P</v>
          </cell>
          <cell r="AP254" t="str">
            <v/>
          </cell>
          <cell r="AQ254" t="str">
            <v>EUR2</v>
          </cell>
          <cell r="AR254">
            <v>20</v>
          </cell>
          <cell r="AS254" t="str">
            <v>PRE1</v>
          </cell>
          <cell r="AT254" t="str">
            <v>PRE1</v>
          </cell>
          <cell r="AU254">
            <v>45536</v>
          </cell>
        </row>
        <row r="255">
          <cell r="A255">
            <v>277965</v>
          </cell>
          <cell r="B255" t="str">
            <v>275/70R22.5 X INCITY ICEGRIP D/. TL 148/145J MI</v>
          </cell>
          <cell r="C255">
            <v>180</v>
          </cell>
          <cell r="D255" t="str">
            <v>EUR RETREAD MICHELIN REMIX</v>
          </cell>
          <cell r="E255" t="str">
            <v>O</v>
          </cell>
          <cell r="F255">
            <v>180</v>
          </cell>
          <cell r="G255" t="str">
            <v>PL</v>
          </cell>
          <cell r="H255" t="str">
            <v>C</v>
          </cell>
          <cell r="I255" t="str">
            <v>X</v>
          </cell>
          <cell r="J255">
            <v>2</v>
          </cell>
          <cell r="K255" t="str">
            <v>MICHELIN</v>
          </cell>
          <cell r="L255" t="str">
            <v>V9Z</v>
          </cell>
          <cell r="M255" t="str">
            <v>X INCITY ICEGRIP D/.</v>
          </cell>
          <cell r="N255" t="str">
            <v>275/70R22.5</v>
          </cell>
          <cell r="O255">
            <v>275</v>
          </cell>
          <cell r="P255">
            <v>70</v>
          </cell>
          <cell r="Q255">
            <v>22.5</v>
          </cell>
          <cell r="R255" t="str">
            <v>R</v>
          </cell>
          <cell r="S255">
            <v>148</v>
          </cell>
          <cell r="T255">
            <v>145</v>
          </cell>
          <cell r="U255" t="str">
            <v>J</v>
          </cell>
          <cell r="V255">
            <v>0</v>
          </cell>
          <cell r="W255">
            <v>0</v>
          </cell>
          <cell r="X255" t="str">
            <v/>
          </cell>
          <cell r="Y255" t="str">
            <v/>
          </cell>
          <cell r="Z255">
            <v>0</v>
          </cell>
          <cell r="AA255">
            <v>54000</v>
          </cell>
          <cell r="AD255" t="str">
            <v>TL</v>
          </cell>
          <cell r="AE255" t="str">
            <v>C</v>
          </cell>
          <cell r="AF255" t="str">
            <v>G</v>
          </cell>
          <cell r="AG255" t="str">
            <v>U</v>
          </cell>
          <cell r="AH255" t="str">
            <v>K</v>
          </cell>
          <cell r="AI255" t="str">
            <v>MO</v>
          </cell>
          <cell r="AJ255">
            <v>19.5</v>
          </cell>
          <cell r="AK255">
            <v>3</v>
          </cell>
          <cell r="AL255" t="str">
            <v>XRCGUK</v>
          </cell>
          <cell r="AM255" t="str">
            <v>XPU</v>
          </cell>
          <cell r="AN255" t="str">
            <v>+</v>
          </cell>
          <cell r="AO255" t="str">
            <v>P</v>
          </cell>
          <cell r="AP255" t="str">
            <v>PLEU</v>
          </cell>
          <cell r="AQ255" t="str">
            <v>EUR2</v>
          </cell>
          <cell r="AR255">
            <v>20</v>
          </cell>
          <cell r="AS255" t="str">
            <v>PRE1</v>
          </cell>
          <cell r="AT255" t="str">
            <v>PRE1</v>
          </cell>
          <cell r="AU255">
            <v>41066</v>
          </cell>
        </row>
        <row r="256">
          <cell r="A256">
            <v>282079</v>
          </cell>
          <cell r="B256" t="str">
            <v>295/80R22.5 RCX WORKS D/. TL 152/148K MI</v>
          </cell>
          <cell r="C256">
            <v>180</v>
          </cell>
          <cell r="D256" t="str">
            <v>EUR RETREAD RCX</v>
          </cell>
          <cell r="E256" t="str">
            <v>O</v>
          </cell>
          <cell r="F256">
            <v>180</v>
          </cell>
          <cell r="G256" t="str">
            <v>PL</v>
          </cell>
          <cell r="H256" t="str">
            <v>C</v>
          </cell>
          <cell r="I256" t="str">
            <v>X</v>
          </cell>
          <cell r="J256">
            <v>2</v>
          </cell>
          <cell r="K256" t="str">
            <v>MICHELIN</v>
          </cell>
          <cell r="L256" t="str">
            <v>WSM</v>
          </cell>
          <cell r="M256" t="str">
            <v>RCX WORKS D/.</v>
          </cell>
          <cell r="N256" t="str">
            <v>295/80R22.5</v>
          </cell>
          <cell r="O256">
            <v>295</v>
          </cell>
          <cell r="P256">
            <v>80</v>
          </cell>
          <cell r="Q256">
            <v>22.5</v>
          </cell>
          <cell r="R256" t="str">
            <v>R</v>
          </cell>
          <cell r="S256">
            <v>152</v>
          </cell>
          <cell r="T256">
            <v>148</v>
          </cell>
          <cell r="U256" t="str">
            <v>K</v>
          </cell>
          <cell r="V256">
            <v>0</v>
          </cell>
          <cell r="W256">
            <v>0</v>
          </cell>
          <cell r="X256" t="str">
            <v/>
          </cell>
          <cell r="Y256" t="str">
            <v/>
          </cell>
          <cell r="Z256">
            <v>0</v>
          </cell>
          <cell r="AA256">
            <v>65580</v>
          </cell>
          <cell r="AD256" t="str">
            <v>TL</v>
          </cell>
          <cell r="AE256" t="str">
            <v>C</v>
          </cell>
          <cell r="AF256" t="str">
            <v>G</v>
          </cell>
          <cell r="AG256" t="str">
            <v>Y</v>
          </cell>
          <cell r="AH256" t="str">
            <v>D</v>
          </cell>
          <cell r="AI256" t="str">
            <v>RC</v>
          </cell>
          <cell r="AJ256">
            <v>22</v>
          </cell>
          <cell r="AK256">
            <v>3</v>
          </cell>
          <cell r="AL256" t="str">
            <v>XRCGYD</v>
          </cell>
          <cell r="AM256" t="str">
            <v>XPM</v>
          </cell>
          <cell r="AN256" t="str">
            <v>+</v>
          </cell>
          <cell r="AO256" t="str">
            <v>P</v>
          </cell>
          <cell r="AP256" t="str">
            <v>PLEU</v>
          </cell>
          <cell r="AQ256" t="str">
            <v>EUR2</v>
          </cell>
          <cell r="AR256">
            <v>20</v>
          </cell>
          <cell r="AS256" t="str">
            <v>PRE1</v>
          </cell>
          <cell r="AT256" t="str">
            <v>PRE1</v>
          </cell>
          <cell r="AU256">
            <v>43282</v>
          </cell>
        </row>
        <row r="257">
          <cell r="A257">
            <v>290036</v>
          </cell>
          <cell r="B257" t="str">
            <v>385/55R22.5 RCX MULTI T2/. TL 160K MI</v>
          </cell>
          <cell r="C257">
            <v>180</v>
          </cell>
          <cell r="D257" t="str">
            <v>EUR RETREAD RCX</v>
          </cell>
          <cell r="E257" t="str">
            <v>N</v>
          </cell>
          <cell r="F257">
            <v>180</v>
          </cell>
          <cell r="G257" t="str">
            <v>PL</v>
          </cell>
          <cell r="H257" t="str">
            <v>C</v>
          </cell>
          <cell r="I257" t="str">
            <v>X</v>
          </cell>
          <cell r="J257">
            <v>2</v>
          </cell>
          <cell r="K257" t="str">
            <v>MICHELIN</v>
          </cell>
          <cell r="L257" t="str">
            <v>F8J</v>
          </cell>
          <cell r="M257" t="str">
            <v>RCX MULTI T2/.</v>
          </cell>
          <cell r="N257" t="str">
            <v>385/55R22.5</v>
          </cell>
          <cell r="O257">
            <v>385</v>
          </cell>
          <cell r="P257">
            <v>55</v>
          </cell>
          <cell r="Q257">
            <v>22.5</v>
          </cell>
          <cell r="R257" t="str">
            <v>R</v>
          </cell>
          <cell r="S257">
            <v>160</v>
          </cell>
          <cell r="T257">
            <v>0</v>
          </cell>
          <cell r="U257" t="str">
            <v>K</v>
          </cell>
          <cell r="V257">
            <v>0</v>
          </cell>
          <cell r="W257">
            <v>0</v>
          </cell>
          <cell r="X257" t="str">
            <v/>
          </cell>
          <cell r="Y257" t="str">
            <v/>
          </cell>
          <cell r="Z257">
            <v>0</v>
          </cell>
          <cell r="AA257">
            <v>71910</v>
          </cell>
          <cell r="AD257" t="str">
            <v>TL</v>
          </cell>
          <cell r="AE257" t="str">
            <v>C</v>
          </cell>
          <cell r="AF257" t="str">
            <v>S</v>
          </cell>
          <cell r="AG257" t="str">
            <v>E</v>
          </cell>
          <cell r="AH257" t="str">
            <v>T</v>
          </cell>
          <cell r="AI257" t="str">
            <v>XX</v>
          </cell>
          <cell r="AJ257">
            <v>14.2</v>
          </cell>
          <cell r="AK257">
            <v>3</v>
          </cell>
          <cell r="AL257" t="str">
            <v>XRCSET</v>
          </cell>
          <cell r="AM257" t="str">
            <v>XPR</v>
          </cell>
          <cell r="AN257" t="str">
            <v>+</v>
          </cell>
          <cell r="AO257" t="str">
            <v>P</v>
          </cell>
          <cell r="AP257" t="str">
            <v/>
          </cell>
          <cell r="AQ257" t="str">
            <v>P066</v>
          </cell>
          <cell r="AR257">
            <v>20</v>
          </cell>
          <cell r="AS257" t="str">
            <v>PRE1</v>
          </cell>
          <cell r="AT257" t="str">
            <v>PRE1</v>
          </cell>
          <cell r="AU257">
            <v>45658</v>
          </cell>
        </row>
        <row r="258">
          <cell r="A258">
            <v>301471</v>
          </cell>
          <cell r="B258" t="str">
            <v>385/65R22.5 X LINE ENERGY T/. TL 160K MI</v>
          </cell>
          <cell r="C258">
            <v>180</v>
          </cell>
          <cell r="D258" t="str">
            <v>EUR RETREAD MICHELIN REMIX</v>
          </cell>
          <cell r="E258" t="str">
            <v>O</v>
          </cell>
          <cell r="F258">
            <v>180</v>
          </cell>
          <cell r="G258" t="str">
            <v>PL</v>
          </cell>
          <cell r="H258" t="str">
            <v>C</v>
          </cell>
          <cell r="I258" t="str">
            <v>X</v>
          </cell>
          <cell r="J258">
            <v>2</v>
          </cell>
          <cell r="K258" t="str">
            <v>MICHELIN</v>
          </cell>
          <cell r="L258" t="str">
            <v>V8I</v>
          </cell>
          <cell r="M258" t="str">
            <v>X LINE ENERGY T/.</v>
          </cell>
          <cell r="N258" t="str">
            <v>385/65R22.5</v>
          </cell>
          <cell r="O258">
            <v>385</v>
          </cell>
          <cell r="P258">
            <v>65</v>
          </cell>
          <cell r="Q258">
            <v>22.5</v>
          </cell>
          <cell r="R258" t="str">
            <v>R</v>
          </cell>
          <cell r="S258">
            <v>160</v>
          </cell>
          <cell r="T258">
            <v>0</v>
          </cell>
          <cell r="U258" t="str">
            <v>K</v>
          </cell>
          <cell r="V258">
            <v>0</v>
          </cell>
          <cell r="W258">
            <v>0</v>
          </cell>
          <cell r="X258" t="str">
            <v/>
          </cell>
          <cell r="Y258" t="str">
            <v/>
          </cell>
          <cell r="Z258">
            <v>0</v>
          </cell>
          <cell r="AA258">
            <v>71000</v>
          </cell>
          <cell r="AD258" t="str">
            <v>TL</v>
          </cell>
          <cell r="AE258" t="str">
            <v>C</v>
          </cell>
          <cell r="AF258" t="str">
            <v>S</v>
          </cell>
          <cell r="AG258" t="str">
            <v>A</v>
          </cell>
          <cell r="AH258" t="str">
            <v>T</v>
          </cell>
          <cell r="AI258" t="str">
            <v>MO</v>
          </cell>
          <cell r="AJ258">
            <v>11.8</v>
          </cell>
          <cell r="AK258">
            <v>3</v>
          </cell>
          <cell r="AL258" t="str">
            <v>XRCSAT</v>
          </cell>
          <cell r="AM258" t="str">
            <v>XPR</v>
          </cell>
          <cell r="AN258" t="str">
            <v>+</v>
          </cell>
          <cell r="AO258" t="str">
            <v>P</v>
          </cell>
          <cell r="AP258" t="str">
            <v>PLEU</v>
          </cell>
          <cell r="AQ258" t="str">
            <v>EUR2</v>
          </cell>
          <cell r="AR258">
            <v>20</v>
          </cell>
          <cell r="AS258" t="str">
            <v>PRE1</v>
          </cell>
          <cell r="AT258" t="str">
            <v>PRE1</v>
          </cell>
          <cell r="AU258">
            <v>42125</v>
          </cell>
        </row>
        <row r="259">
          <cell r="A259">
            <v>309737</v>
          </cell>
          <cell r="B259" t="str">
            <v>315/70R22.5 X MULTIWAY 3D XDE/.TL 154/150L MI</v>
          </cell>
          <cell r="C259">
            <v>180</v>
          </cell>
          <cell r="D259" t="str">
            <v>EUR RETREAD MICHELIN REMIX</v>
          </cell>
          <cell r="E259" t="str">
            <v>O</v>
          </cell>
          <cell r="F259">
            <v>180</v>
          </cell>
          <cell r="G259" t="str">
            <v>PL</v>
          </cell>
          <cell r="H259" t="str">
            <v>C</v>
          </cell>
          <cell r="I259" t="str">
            <v>X</v>
          </cell>
          <cell r="J259">
            <v>2</v>
          </cell>
          <cell r="K259" t="str">
            <v>MICHELIN</v>
          </cell>
          <cell r="L259" t="str">
            <v>V3K</v>
          </cell>
          <cell r="M259" t="str">
            <v>X MULTIWAY 3D XDE/.</v>
          </cell>
          <cell r="N259" t="str">
            <v>315/70R22.5</v>
          </cell>
          <cell r="O259">
            <v>315</v>
          </cell>
          <cell r="P259">
            <v>70</v>
          </cell>
          <cell r="Q259">
            <v>22.5</v>
          </cell>
          <cell r="R259" t="str">
            <v>R</v>
          </cell>
          <cell r="S259">
            <v>154</v>
          </cell>
          <cell r="T259">
            <v>150</v>
          </cell>
          <cell r="U259" t="str">
            <v>L</v>
          </cell>
          <cell r="V259">
            <v>0</v>
          </cell>
          <cell r="W259">
            <v>0</v>
          </cell>
          <cell r="X259" t="str">
            <v/>
          </cell>
          <cell r="Y259" t="str">
            <v/>
          </cell>
          <cell r="Z259">
            <v>0</v>
          </cell>
          <cell r="AA259">
            <v>65800</v>
          </cell>
          <cell r="AD259" t="str">
            <v>TL</v>
          </cell>
          <cell r="AE259" t="str">
            <v>C</v>
          </cell>
          <cell r="AF259" t="str">
            <v>G</v>
          </cell>
          <cell r="AG259" t="str">
            <v>E</v>
          </cell>
          <cell r="AH259" t="str">
            <v>D</v>
          </cell>
          <cell r="AI259" t="str">
            <v>MO</v>
          </cell>
          <cell r="AJ259">
            <v>18.5</v>
          </cell>
          <cell r="AK259">
            <v>3</v>
          </cell>
          <cell r="AL259" t="str">
            <v>XRCGED</v>
          </cell>
          <cell r="AM259" t="str">
            <v>XPR</v>
          </cell>
          <cell r="AN259" t="str">
            <v>+</v>
          </cell>
          <cell r="AO259" t="str">
            <v>P</v>
          </cell>
          <cell r="AP259" t="str">
            <v>PLEU</v>
          </cell>
          <cell r="AQ259" t="str">
            <v>EUR2</v>
          </cell>
          <cell r="AR259">
            <v>20</v>
          </cell>
          <cell r="AS259" t="str">
            <v>PRE1</v>
          </cell>
          <cell r="AT259" t="str">
            <v>PRE1</v>
          </cell>
          <cell r="AU259">
            <v>40634</v>
          </cell>
        </row>
        <row r="260">
          <cell r="A260">
            <v>318394</v>
          </cell>
          <cell r="B260" t="str">
            <v>315/70R22.5 MR XDW ICE GRIP TL</v>
          </cell>
          <cell r="C260">
            <v>180</v>
          </cell>
          <cell r="D260" t="str">
            <v>EUR RETREAD MICHELIN REMIX</v>
          </cell>
          <cell r="E260" t="str">
            <v>O</v>
          </cell>
          <cell r="F260">
            <v>180</v>
          </cell>
          <cell r="G260" t="str">
            <v>PL</v>
          </cell>
          <cell r="H260" t="str">
            <v>C</v>
          </cell>
          <cell r="I260" t="str">
            <v>X</v>
          </cell>
          <cell r="J260">
            <v>2</v>
          </cell>
          <cell r="K260" t="str">
            <v>MICHELIN</v>
          </cell>
          <cell r="L260" t="str">
            <v>WL7</v>
          </cell>
          <cell r="M260" t="str">
            <v>MR XDW ICE GRIP</v>
          </cell>
          <cell r="N260" t="str">
            <v>315/70R22.5</v>
          </cell>
          <cell r="O260">
            <v>315</v>
          </cell>
          <cell r="P260">
            <v>70</v>
          </cell>
          <cell r="Q260">
            <v>22.5</v>
          </cell>
          <cell r="R260" t="str">
            <v>R</v>
          </cell>
          <cell r="S260">
            <v>154</v>
          </cell>
          <cell r="T260">
            <v>150</v>
          </cell>
          <cell r="U260" t="str">
            <v>L</v>
          </cell>
          <cell r="V260">
            <v>0</v>
          </cell>
          <cell r="W260">
            <v>0</v>
          </cell>
          <cell r="X260" t="str">
            <v/>
          </cell>
          <cell r="Y260" t="str">
            <v/>
          </cell>
          <cell r="Z260">
            <v>0</v>
          </cell>
          <cell r="AA260">
            <v>62820</v>
          </cell>
          <cell r="AD260" t="str">
            <v>TL</v>
          </cell>
          <cell r="AE260" t="str">
            <v>C</v>
          </cell>
          <cell r="AF260" t="str">
            <v>G</v>
          </cell>
          <cell r="AG260" t="str">
            <v>W</v>
          </cell>
          <cell r="AH260" t="str">
            <v>D</v>
          </cell>
          <cell r="AI260" t="str">
            <v>MO</v>
          </cell>
          <cell r="AJ260">
            <v>20.2</v>
          </cell>
          <cell r="AK260">
            <v>3</v>
          </cell>
          <cell r="AL260" t="str">
            <v>XRCGWD</v>
          </cell>
          <cell r="AM260" t="str">
            <v>XPR</v>
          </cell>
          <cell r="AN260" t="str">
            <v>+</v>
          </cell>
          <cell r="AO260" t="str">
            <v>P</v>
          </cell>
          <cell r="AP260" t="str">
            <v>PLEU</v>
          </cell>
          <cell r="AQ260" t="str">
            <v>EU17</v>
          </cell>
          <cell r="AR260">
            <v>20</v>
          </cell>
          <cell r="AS260" t="str">
            <v>PRE1</v>
          </cell>
          <cell r="AT260" t="str">
            <v>PRE1</v>
          </cell>
          <cell r="AU260">
            <v>44136</v>
          </cell>
        </row>
        <row r="261">
          <cell r="A261">
            <v>336300</v>
          </cell>
          <cell r="B261" t="str">
            <v>315/80R22.5 X MULTI GRIP D RX2/. TL 156/150L MI</v>
          </cell>
          <cell r="C261">
            <v>180</v>
          </cell>
          <cell r="D261" t="str">
            <v>EUR RETREAD MICHELIN REMIX</v>
          </cell>
          <cell r="E261" t="str">
            <v>O</v>
          </cell>
          <cell r="F261">
            <v>180</v>
          </cell>
          <cell r="G261" t="str">
            <v>PL</v>
          </cell>
          <cell r="H261" t="str">
            <v>C</v>
          </cell>
          <cell r="I261" t="str">
            <v>X</v>
          </cell>
          <cell r="J261">
            <v>2</v>
          </cell>
          <cell r="K261" t="str">
            <v>MICHELIN</v>
          </cell>
          <cell r="L261" t="str">
            <v>P7D</v>
          </cell>
          <cell r="M261" t="str">
            <v>X MULTI GRIP D RX2/.</v>
          </cell>
          <cell r="N261" t="str">
            <v>315/80R22.5</v>
          </cell>
          <cell r="O261">
            <v>315</v>
          </cell>
          <cell r="P261">
            <v>80</v>
          </cell>
          <cell r="Q261">
            <v>22.5</v>
          </cell>
          <cell r="R261" t="str">
            <v>R</v>
          </cell>
          <cell r="S261">
            <v>156</v>
          </cell>
          <cell r="T261">
            <v>150</v>
          </cell>
          <cell r="U261" t="str">
            <v>L</v>
          </cell>
          <cell r="V261">
            <v>154</v>
          </cell>
          <cell r="W261">
            <v>150</v>
          </cell>
          <cell r="X261" t="str">
            <v>M</v>
          </cell>
          <cell r="Y261" t="str">
            <v/>
          </cell>
          <cell r="Z261" t="str">
            <v>_x0000__x0000_</v>
          </cell>
          <cell r="AA261">
            <v>70900</v>
          </cell>
          <cell r="AD261" t="str">
            <v>TL</v>
          </cell>
          <cell r="AE261" t="str">
            <v>C</v>
          </cell>
          <cell r="AF261" t="str">
            <v>G</v>
          </cell>
          <cell r="AG261" t="str">
            <v>W</v>
          </cell>
          <cell r="AH261" t="str">
            <v>D</v>
          </cell>
          <cell r="AI261" t="str">
            <v>XX</v>
          </cell>
          <cell r="AJ261">
            <v>19</v>
          </cell>
          <cell r="AK261">
            <v>3</v>
          </cell>
          <cell r="AL261" t="str">
            <v>XRCGWD</v>
          </cell>
          <cell r="AM261" t="str">
            <v>XPR</v>
          </cell>
          <cell r="AN261" t="str">
            <v>+</v>
          </cell>
          <cell r="AO261" t="str">
            <v>P</v>
          </cell>
          <cell r="AP261" t="str">
            <v/>
          </cell>
          <cell r="AQ261" t="str">
            <v>EUR2</v>
          </cell>
          <cell r="AR261">
            <v>20</v>
          </cell>
          <cell r="AS261" t="str">
            <v>PRE1</v>
          </cell>
          <cell r="AT261" t="str">
            <v>PRE1</v>
          </cell>
          <cell r="AU261">
            <v>45536</v>
          </cell>
        </row>
        <row r="262">
          <cell r="A262">
            <v>342924</v>
          </cell>
          <cell r="B262" t="str">
            <v>295/60R22.5 X LINE ENERGY D/. TL 150/147K MI</v>
          </cell>
          <cell r="C262">
            <v>180</v>
          </cell>
          <cell r="D262" t="str">
            <v>EUR RETREAD MICHELIN REMIX</v>
          </cell>
          <cell r="E262" t="str">
            <v>O</v>
          </cell>
          <cell r="F262">
            <v>180</v>
          </cell>
          <cell r="G262" t="str">
            <v>PL</v>
          </cell>
          <cell r="H262" t="str">
            <v>C</v>
          </cell>
          <cell r="I262" t="str">
            <v>X</v>
          </cell>
          <cell r="J262">
            <v>2</v>
          </cell>
          <cell r="K262" t="str">
            <v>MICHELIN</v>
          </cell>
          <cell r="L262" t="str">
            <v>WIS</v>
          </cell>
          <cell r="M262" t="str">
            <v>X LINE ENERGY D/.</v>
          </cell>
          <cell r="N262" t="str">
            <v>295/60R22.5</v>
          </cell>
          <cell r="O262">
            <v>295</v>
          </cell>
          <cell r="P262">
            <v>60</v>
          </cell>
          <cell r="Q262">
            <v>22.5</v>
          </cell>
          <cell r="R262" t="str">
            <v>R</v>
          </cell>
          <cell r="S262">
            <v>150</v>
          </cell>
          <cell r="T262">
            <v>147</v>
          </cell>
          <cell r="U262" t="str">
            <v>K</v>
          </cell>
          <cell r="V262">
            <v>0</v>
          </cell>
          <cell r="W262">
            <v>0</v>
          </cell>
          <cell r="X262" t="str">
            <v/>
          </cell>
          <cell r="Y262" t="str">
            <v/>
          </cell>
          <cell r="Z262">
            <v>0</v>
          </cell>
          <cell r="AA262">
            <v>45300</v>
          </cell>
          <cell r="AD262" t="str">
            <v>TL</v>
          </cell>
          <cell r="AE262" t="str">
            <v>C</v>
          </cell>
          <cell r="AF262" t="str">
            <v>G</v>
          </cell>
          <cell r="AG262" t="str">
            <v>A</v>
          </cell>
          <cell r="AH262" t="str">
            <v>D</v>
          </cell>
          <cell r="AI262" t="str">
            <v>MO</v>
          </cell>
          <cell r="AJ262">
            <v>13.5</v>
          </cell>
          <cell r="AK262">
            <v>3</v>
          </cell>
          <cell r="AL262" t="str">
            <v>XRCGAD</v>
          </cell>
          <cell r="AM262" t="str">
            <v>XPR</v>
          </cell>
          <cell r="AN262" t="str">
            <v>+</v>
          </cell>
          <cell r="AO262" t="str">
            <v>P</v>
          </cell>
          <cell r="AP262" t="str">
            <v>PLEU</v>
          </cell>
          <cell r="AQ262" t="str">
            <v>EUR2</v>
          </cell>
          <cell r="AR262">
            <v>20</v>
          </cell>
          <cell r="AS262" t="str">
            <v>PRE1</v>
          </cell>
          <cell r="AT262" t="str">
            <v>PRE1</v>
          </cell>
          <cell r="AU262">
            <v>43101</v>
          </cell>
        </row>
        <row r="263">
          <cell r="A263">
            <v>343885</v>
          </cell>
          <cell r="B263" t="str">
            <v>245/70 R 19.5 XTE2/. TL 141/140J</v>
          </cell>
          <cell r="C263">
            <v>180</v>
          </cell>
          <cell r="D263" t="str">
            <v>EUR RETREAD MICHELIN REMIX</v>
          </cell>
          <cell r="E263" t="str">
            <v>O</v>
          </cell>
          <cell r="F263">
            <v>180</v>
          </cell>
          <cell r="G263" t="str">
            <v>PL</v>
          </cell>
          <cell r="H263" t="str">
            <v>C</v>
          </cell>
          <cell r="I263" t="str">
            <v>X</v>
          </cell>
          <cell r="J263">
            <v>2</v>
          </cell>
          <cell r="K263" t="str">
            <v>MICHELIN</v>
          </cell>
          <cell r="L263" t="str">
            <v>VB5</v>
          </cell>
          <cell r="M263" t="str">
            <v>XTE2/.</v>
          </cell>
          <cell r="N263" t="str">
            <v>245/70R19.5</v>
          </cell>
          <cell r="O263">
            <v>245</v>
          </cell>
          <cell r="P263">
            <v>70</v>
          </cell>
          <cell r="Q263">
            <v>19.5</v>
          </cell>
          <cell r="R263" t="str">
            <v>R</v>
          </cell>
          <cell r="S263">
            <v>141</v>
          </cell>
          <cell r="T263">
            <v>140</v>
          </cell>
          <cell r="U263" t="str">
            <v>J</v>
          </cell>
          <cell r="V263">
            <v>0</v>
          </cell>
          <cell r="W263">
            <v>0</v>
          </cell>
          <cell r="X263" t="str">
            <v/>
          </cell>
          <cell r="Y263" t="str">
            <v/>
          </cell>
          <cell r="Z263">
            <v>0</v>
          </cell>
          <cell r="AA263">
            <v>33000</v>
          </cell>
          <cell r="AD263" t="str">
            <v>TL</v>
          </cell>
          <cell r="AE263" t="str">
            <v>C</v>
          </cell>
          <cell r="AF263" t="str">
            <v>M</v>
          </cell>
          <cell r="AG263" t="str">
            <v>E</v>
          </cell>
          <cell r="AH263" t="str">
            <v>B</v>
          </cell>
          <cell r="AI263" t="str">
            <v>MO</v>
          </cell>
          <cell r="AJ263">
            <v>12.5</v>
          </cell>
          <cell r="AK263">
            <v>3</v>
          </cell>
          <cell r="AL263" t="str">
            <v>XRCMEB</v>
          </cell>
          <cell r="AM263" t="str">
            <v>XPR</v>
          </cell>
          <cell r="AN263" t="str">
            <v>+</v>
          </cell>
          <cell r="AO263" t="str">
            <v>P</v>
          </cell>
          <cell r="AP263" t="str">
            <v>PLEU</v>
          </cell>
          <cell r="AQ263" t="str">
            <v>EUR3</v>
          </cell>
          <cell r="AR263">
            <v>20</v>
          </cell>
          <cell r="AS263" t="str">
            <v>PRE1</v>
          </cell>
          <cell r="AT263" t="str">
            <v>PRE1</v>
          </cell>
          <cell r="AU263">
            <v>39366</v>
          </cell>
        </row>
        <row r="264">
          <cell r="A264">
            <v>344730</v>
          </cell>
          <cell r="B264" t="str">
            <v>275/70R22.5 X INCITY EV Z/. TL 152/149J MI</v>
          </cell>
          <cell r="C264">
            <v>180</v>
          </cell>
          <cell r="D264" t="str">
            <v>EUR RETREAD MICHELIN REMIX</v>
          </cell>
          <cell r="E264" t="str">
            <v>O</v>
          </cell>
          <cell r="F264">
            <v>180</v>
          </cell>
          <cell r="G264" t="str">
            <v>PL</v>
          </cell>
          <cell r="H264" t="str">
            <v>C</v>
          </cell>
          <cell r="I264" t="str">
            <v>X</v>
          </cell>
          <cell r="J264">
            <v>2</v>
          </cell>
          <cell r="K264" t="str">
            <v>MICHELIN</v>
          </cell>
          <cell r="L264" t="str">
            <v>F7J</v>
          </cell>
          <cell r="M264" t="str">
            <v>X INCITY EV Z/.</v>
          </cell>
          <cell r="N264" t="str">
            <v>275/70R22.5</v>
          </cell>
          <cell r="O264">
            <v>275</v>
          </cell>
          <cell r="P264">
            <v>70</v>
          </cell>
          <cell r="Q264">
            <v>22.5</v>
          </cell>
          <cell r="R264" t="str">
            <v>R</v>
          </cell>
          <cell r="S264">
            <v>152</v>
          </cell>
          <cell r="T264">
            <v>149</v>
          </cell>
          <cell r="U264" t="str">
            <v>J</v>
          </cell>
          <cell r="V264">
            <v>0</v>
          </cell>
          <cell r="W264">
            <v>0</v>
          </cell>
          <cell r="X264" t="str">
            <v/>
          </cell>
          <cell r="Y264" t="str">
            <v/>
          </cell>
          <cell r="Z264">
            <v>0</v>
          </cell>
          <cell r="AA264">
            <v>57920</v>
          </cell>
          <cell r="AD264" t="str">
            <v>TL</v>
          </cell>
          <cell r="AE264" t="str">
            <v>C</v>
          </cell>
          <cell r="AF264" t="str">
            <v>G</v>
          </cell>
          <cell r="AG264" t="str">
            <v>U</v>
          </cell>
          <cell r="AH264" t="str">
            <v>K</v>
          </cell>
          <cell r="AI264" t="str">
            <v>MO</v>
          </cell>
          <cell r="AJ264">
            <v>16.5</v>
          </cell>
          <cell r="AK264">
            <v>3</v>
          </cell>
          <cell r="AL264" t="str">
            <v>XRCGUK</v>
          </cell>
          <cell r="AM264" t="str">
            <v>XPU</v>
          </cell>
          <cell r="AN264" t="str">
            <v>+</v>
          </cell>
          <cell r="AO264" t="str">
            <v>P</v>
          </cell>
          <cell r="AP264" t="str">
            <v/>
          </cell>
          <cell r="AQ264" t="str">
            <v>EUR2</v>
          </cell>
          <cell r="AR264">
            <v>20</v>
          </cell>
          <cell r="AS264" t="str">
            <v>PRE1</v>
          </cell>
          <cell r="AT264" t="str">
            <v>PRE1</v>
          </cell>
          <cell r="AU264">
            <v>45017</v>
          </cell>
        </row>
        <row r="265">
          <cell r="A265">
            <v>352253</v>
          </cell>
          <cell r="B265" t="str">
            <v>12 R 22.5 RCXWS+/. TL 152/148K MI</v>
          </cell>
          <cell r="C265">
            <v>180</v>
          </cell>
          <cell r="D265" t="str">
            <v>EUR RETREAD RCX</v>
          </cell>
          <cell r="E265" t="str">
            <v>O</v>
          </cell>
          <cell r="F265">
            <v>180</v>
          </cell>
          <cell r="G265" t="str">
            <v>PL</v>
          </cell>
          <cell r="H265" t="str">
            <v>C</v>
          </cell>
          <cell r="I265" t="str">
            <v>X</v>
          </cell>
          <cell r="J265">
            <v>2</v>
          </cell>
          <cell r="K265" t="str">
            <v>MICHELIN</v>
          </cell>
          <cell r="L265" t="str">
            <v>VJH</v>
          </cell>
          <cell r="M265" t="str">
            <v>RCXWS + / .</v>
          </cell>
          <cell r="N265" t="str">
            <v>12R22.5</v>
          </cell>
          <cell r="O265">
            <v>12</v>
          </cell>
          <cell r="P265">
            <v>90</v>
          </cell>
          <cell r="Q265">
            <v>22.5</v>
          </cell>
          <cell r="R265" t="str">
            <v>R</v>
          </cell>
          <cell r="S265">
            <v>152</v>
          </cell>
          <cell r="T265">
            <v>148</v>
          </cell>
          <cell r="U265" t="str">
            <v>K</v>
          </cell>
          <cell r="V265">
            <v>0</v>
          </cell>
          <cell r="W265">
            <v>0</v>
          </cell>
          <cell r="X265" t="str">
            <v/>
          </cell>
          <cell r="Y265" t="str">
            <v/>
          </cell>
          <cell r="Z265">
            <v>0</v>
          </cell>
          <cell r="AA265">
            <v>74500</v>
          </cell>
          <cell r="AD265" t="str">
            <v>TL</v>
          </cell>
          <cell r="AE265" t="str">
            <v>C</v>
          </cell>
          <cell r="AF265" t="str">
            <v>G</v>
          </cell>
          <cell r="AG265" t="str">
            <v>W</v>
          </cell>
          <cell r="AH265" t="str">
            <v>D</v>
          </cell>
          <cell r="AI265" t="str">
            <v>RC</v>
          </cell>
          <cell r="AJ265">
            <v>20.5</v>
          </cell>
          <cell r="AK265">
            <v>3</v>
          </cell>
          <cell r="AL265" t="str">
            <v>XRCGWD</v>
          </cell>
          <cell r="AM265" t="str">
            <v>XPR</v>
          </cell>
          <cell r="AN265" t="str">
            <v>+</v>
          </cell>
          <cell r="AO265" t="str">
            <v>P</v>
          </cell>
          <cell r="AP265" t="str">
            <v>PLEU</v>
          </cell>
          <cell r="AQ265" t="str">
            <v>EUR3</v>
          </cell>
          <cell r="AR265">
            <v>20</v>
          </cell>
          <cell r="AS265" t="str">
            <v>PRE1</v>
          </cell>
          <cell r="AT265" t="str">
            <v>PRE1</v>
          </cell>
          <cell r="AU265">
            <v>39366</v>
          </cell>
        </row>
        <row r="266">
          <cell r="A266">
            <v>360188</v>
          </cell>
          <cell r="B266" t="str">
            <v>315/60R22.5 MULTIWAY XD/.TL 152/148L MI</v>
          </cell>
          <cell r="C266">
            <v>180</v>
          </cell>
          <cell r="D266" t="str">
            <v>EUR RETREAD MICHELIN REMIX</v>
          </cell>
          <cell r="E266" t="str">
            <v>O</v>
          </cell>
          <cell r="F266">
            <v>180</v>
          </cell>
          <cell r="G266" t="str">
            <v>PL</v>
          </cell>
          <cell r="H266" t="str">
            <v>C</v>
          </cell>
          <cell r="I266" t="str">
            <v>X</v>
          </cell>
          <cell r="J266">
            <v>2</v>
          </cell>
          <cell r="K266" t="str">
            <v>MICHELIN</v>
          </cell>
          <cell r="L266" t="str">
            <v>WKG</v>
          </cell>
          <cell r="M266" t="str">
            <v>MULTIWAY XD/.</v>
          </cell>
          <cell r="N266" t="str">
            <v>315/60R22.5</v>
          </cell>
          <cell r="O266">
            <v>315</v>
          </cell>
          <cell r="P266">
            <v>60</v>
          </cell>
          <cell r="Q266">
            <v>22.5</v>
          </cell>
          <cell r="R266" t="str">
            <v>R</v>
          </cell>
          <cell r="S266">
            <v>152</v>
          </cell>
          <cell r="T266">
            <v>148</v>
          </cell>
          <cell r="U266" t="str">
            <v>L</v>
          </cell>
          <cell r="V266">
            <v>0</v>
          </cell>
          <cell r="W266">
            <v>0</v>
          </cell>
          <cell r="X266" t="str">
            <v/>
          </cell>
          <cell r="Y266" t="str">
            <v/>
          </cell>
          <cell r="Z266">
            <v>0</v>
          </cell>
          <cell r="AA266">
            <v>62200</v>
          </cell>
          <cell r="AD266" t="str">
            <v>TL</v>
          </cell>
          <cell r="AE266" t="str">
            <v>C</v>
          </cell>
          <cell r="AF266" t="str">
            <v>G</v>
          </cell>
          <cell r="AG266" t="str">
            <v>E</v>
          </cell>
          <cell r="AH266" t="str">
            <v>D</v>
          </cell>
          <cell r="AI266" t="str">
            <v>MO</v>
          </cell>
          <cell r="AJ266">
            <v>18</v>
          </cell>
          <cell r="AK266">
            <v>3</v>
          </cell>
          <cell r="AL266" t="str">
            <v>XRCGED</v>
          </cell>
          <cell r="AM266" t="str">
            <v>XPR</v>
          </cell>
          <cell r="AN266" t="str">
            <v>+</v>
          </cell>
          <cell r="AO266" t="str">
            <v>P</v>
          </cell>
          <cell r="AP266" t="str">
            <v/>
          </cell>
          <cell r="AQ266" t="str">
            <v>EUR2</v>
          </cell>
          <cell r="AR266">
            <v>20</v>
          </cell>
          <cell r="AS266" t="str">
            <v>PRE1</v>
          </cell>
          <cell r="AT266" t="str">
            <v>PRE1</v>
          </cell>
          <cell r="AU266">
            <v>39857</v>
          </cell>
        </row>
        <row r="267">
          <cell r="A267">
            <v>382636</v>
          </cell>
          <cell r="B267" t="str">
            <v>13R22.5 X WORKS XDY RX2/. TL 156/150K MI</v>
          </cell>
          <cell r="C267">
            <v>180</v>
          </cell>
          <cell r="D267" t="str">
            <v>EUR RETREAD MICHELIN REMIX</v>
          </cell>
          <cell r="E267" t="str">
            <v>O</v>
          </cell>
          <cell r="F267">
            <v>180</v>
          </cell>
          <cell r="G267" t="str">
            <v>PL</v>
          </cell>
          <cell r="H267" t="str">
            <v>C</v>
          </cell>
          <cell r="I267" t="str">
            <v>X</v>
          </cell>
          <cell r="J267">
            <v>2</v>
          </cell>
          <cell r="K267" t="str">
            <v>MICHELIN</v>
          </cell>
          <cell r="L267" t="str">
            <v>V7Z</v>
          </cell>
          <cell r="M267" t="str">
            <v>X WORKS XDY RX2/.</v>
          </cell>
          <cell r="N267" t="str">
            <v>13R22.5</v>
          </cell>
          <cell r="O267">
            <v>13</v>
          </cell>
          <cell r="P267">
            <v>90</v>
          </cell>
          <cell r="Q267">
            <v>22.5</v>
          </cell>
          <cell r="R267" t="str">
            <v>R</v>
          </cell>
          <cell r="S267">
            <v>156</v>
          </cell>
          <cell r="T267">
            <v>150</v>
          </cell>
          <cell r="U267" t="str">
            <v>K</v>
          </cell>
          <cell r="V267">
            <v>0</v>
          </cell>
          <cell r="W267">
            <v>0</v>
          </cell>
          <cell r="X267" t="str">
            <v/>
          </cell>
          <cell r="Y267" t="str">
            <v/>
          </cell>
          <cell r="Z267">
            <v>0</v>
          </cell>
          <cell r="AA267">
            <v>78000</v>
          </cell>
          <cell r="AD267" t="str">
            <v>TL</v>
          </cell>
          <cell r="AE267" t="str">
            <v>C</v>
          </cell>
          <cell r="AF267" t="str">
            <v>G</v>
          </cell>
          <cell r="AG267" t="str">
            <v>Y</v>
          </cell>
          <cell r="AH267" t="str">
            <v>D</v>
          </cell>
          <cell r="AI267" t="str">
            <v>MO</v>
          </cell>
          <cell r="AJ267">
            <v>22.5</v>
          </cell>
          <cell r="AK267">
            <v>3</v>
          </cell>
          <cell r="AL267" t="str">
            <v>XRCGYD</v>
          </cell>
          <cell r="AM267" t="str">
            <v>XPM</v>
          </cell>
          <cell r="AN267" t="str">
            <v>+</v>
          </cell>
          <cell r="AO267" t="str">
            <v>P</v>
          </cell>
          <cell r="AP267" t="str">
            <v>PLEU</v>
          </cell>
          <cell r="AQ267" t="str">
            <v>EUR2</v>
          </cell>
          <cell r="AR267">
            <v>20</v>
          </cell>
          <cell r="AS267" t="str">
            <v>PRE1</v>
          </cell>
          <cell r="AT267" t="str">
            <v>PRE1</v>
          </cell>
          <cell r="AU267">
            <v>41061</v>
          </cell>
        </row>
        <row r="268">
          <cell r="A268">
            <v>401088</v>
          </cell>
          <cell r="B268" t="str">
            <v>215/75 R 17.5 XDE2/. TL 126/124M</v>
          </cell>
          <cell r="C268">
            <v>180</v>
          </cell>
          <cell r="D268" t="str">
            <v>RECHAPE EUR</v>
          </cell>
          <cell r="E268" t="str">
            <v>O</v>
          </cell>
          <cell r="F268">
            <v>180</v>
          </cell>
          <cell r="G268" t="str">
            <v>PL</v>
          </cell>
          <cell r="H268" t="str">
            <v>C</v>
          </cell>
          <cell r="I268" t="str">
            <v>X</v>
          </cell>
          <cell r="J268">
            <v>2</v>
          </cell>
          <cell r="K268" t="str">
            <v>MICHELIN</v>
          </cell>
          <cell r="L268" t="str">
            <v>VBC</v>
          </cell>
          <cell r="M268" t="str">
            <v>XDE2/.</v>
          </cell>
          <cell r="N268" t="str">
            <v>215/75R17.5</v>
          </cell>
          <cell r="O268">
            <v>215</v>
          </cell>
          <cell r="P268">
            <v>75</v>
          </cell>
          <cell r="Q268">
            <v>17.5</v>
          </cell>
          <cell r="R268" t="str">
            <v>R</v>
          </cell>
          <cell r="S268">
            <v>126</v>
          </cell>
          <cell r="T268">
            <v>124</v>
          </cell>
          <cell r="U268" t="str">
            <v>M</v>
          </cell>
          <cell r="V268">
            <v>0</v>
          </cell>
          <cell r="W268">
            <v>0</v>
          </cell>
          <cell r="X268" t="str">
            <v/>
          </cell>
          <cell r="Y268" t="str">
            <v/>
          </cell>
          <cell r="Z268">
            <v>0</v>
          </cell>
          <cell r="AA268">
            <v>25000</v>
          </cell>
          <cell r="AD268" t="str">
            <v>TL</v>
          </cell>
          <cell r="AE268" t="str">
            <v>C</v>
          </cell>
          <cell r="AF268" t="str">
            <v>P</v>
          </cell>
          <cell r="AG268" t="str">
            <v>E</v>
          </cell>
          <cell r="AH268" t="str">
            <v>D</v>
          </cell>
          <cell r="AI268" t="str">
            <v>MO</v>
          </cell>
          <cell r="AJ268">
            <v>14.5</v>
          </cell>
          <cell r="AK268">
            <v>3</v>
          </cell>
          <cell r="AL268" t="str">
            <v>XTCPED</v>
          </cell>
          <cell r="AM268" t="str">
            <v>XPU</v>
          </cell>
          <cell r="AN268" t="str">
            <v>+</v>
          </cell>
          <cell r="AO268" t="str">
            <v>P</v>
          </cell>
          <cell r="AP268" t="str">
            <v>PLEU</v>
          </cell>
          <cell r="AQ268" t="str">
            <v>EUR3</v>
          </cell>
          <cell r="AR268">
            <v>20</v>
          </cell>
          <cell r="AS268" t="str">
            <v>PRE1</v>
          </cell>
          <cell r="AT268" t="str">
            <v>PRE1</v>
          </cell>
          <cell r="AU268">
            <v>39508</v>
          </cell>
        </row>
        <row r="269">
          <cell r="A269">
            <v>405857</v>
          </cell>
          <cell r="B269" t="str">
            <v>275/70 R 22.5 XDE2+/. TL 148M</v>
          </cell>
          <cell r="C269">
            <v>180</v>
          </cell>
          <cell r="D269" t="str">
            <v>EUR RETREAD MICHELIN REMIX</v>
          </cell>
          <cell r="E269" t="str">
            <v>O</v>
          </cell>
          <cell r="F269">
            <v>180</v>
          </cell>
          <cell r="G269" t="str">
            <v>PL</v>
          </cell>
          <cell r="H269" t="str">
            <v>C</v>
          </cell>
          <cell r="I269" t="str">
            <v>X</v>
          </cell>
          <cell r="J269">
            <v>2</v>
          </cell>
          <cell r="K269" t="str">
            <v>MICHELIN</v>
          </cell>
          <cell r="L269" t="str">
            <v>V10</v>
          </cell>
          <cell r="M269" t="str">
            <v>XDE2+/.</v>
          </cell>
          <cell r="N269" t="str">
            <v>275/70R22.5</v>
          </cell>
          <cell r="O269">
            <v>275</v>
          </cell>
          <cell r="P269">
            <v>70</v>
          </cell>
          <cell r="Q269">
            <v>22.5</v>
          </cell>
          <cell r="R269" t="str">
            <v>R</v>
          </cell>
          <cell r="S269">
            <v>148</v>
          </cell>
          <cell r="T269">
            <v>0</v>
          </cell>
          <cell r="U269" t="str">
            <v>M</v>
          </cell>
          <cell r="V269">
            <v>0</v>
          </cell>
          <cell r="W269">
            <v>0</v>
          </cell>
          <cell r="X269" t="str">
            <v/>
          </cell>
          <cell r="Y269" t="str">
            <v/>
          </cell>
          <cell r="Z269">
            <v>0</v>
          </cell>
          <cell r="AA269">
            <v>55000</v>
          </cell>
          <cell r="AD269" t="str">
            <v>TL</v>
          </cell>
          <cell r="AE269" t="str">
            <v>C</v>
          </cell>
          <cell r="AF269" t="str">
            <v>G</v>
          </cell>
          <cell r="AG269" t="str">
            <v>E</v>
          </cell>
          <cell r="AH269" t="str">
            <v>D</v>
          </cell>
          <cell r="AI269" t="str">
            <v>MO</v>
          </cell>
          <cell r="AJ269">
            <v>18.5</v>
          </cell>
          <cell r="AK269">
            <v>3</v>
          </cell>
          <cell r="AL269" t="str">
            <v>XRCGED</v>
          </cell>
          <cell r="AM269" t="str">
            <v>XPR</v>
          </cell>
          <cell r="AN269" t="str">
            <v>+</v>
          </cell>
          <cell r="AO269" t="str">
            <v>P</v>
          </cell>
          <cell r="AP269" t="str">
            <v>PLEU</v>
          </cell>
          <cell r="AQ269" t="str">
            <v>EU13</v>
          </cell>
          <cell r="AR269">
            <v>20</v>
          </cell>
          <cell r="AS269" t="str">
            <v>PRE1</v>
          </cell>
          <cell r="AT269" t="str">
            <v>PRE1</v>
          </cell>
          <cell r="AU269">
            <v>39366</v>
          </cell>
        </row>
        <row r="270">
          <cell r="A270">
            <v>411997</v>
          </cell>
          <cell r="B270" t="str">
            <v>315/60R22.5 MR LINE D TL 154/150L MI</v>
          </cell>
          <cell r="C270">
            <v>180</v>
          </cell>
          <cell r="D270" t="str">
            <v>EUR RETREAD MICHELIN REMIX</v>
          </cell>
          <cell r="E270" t="str">
            <v>O</v>
          </cell>
          <cell r="F270">
            <v>180</v>
          </cell>
          <cell r="G270" t="str">
            <v>PL</v>
          </cell>
          <cell r="H270" t="str">
            <v>C</v>
          </cell>
          <cell r="I270" t="str">
            <v>X</v>
          </cell>
          <cell r="J270">
            <v>2</v>
          </cell>
          <cell r="K270" t="str">
            <v>MICHELIN</v>
          </cell>
          <cell r="L270" t="str">
            <v>D5W</v>
          </cell>
          <cell r="M270" t="str">
            <v>MR LINE D</v>
          </cell>
          <cell r="N270" t="str">
            <v>315/60R22.5</v>
          </cell>
          <cell r="O270">
            <v>315</v>
          </cell>
          <cell r="P270">
            <v>60</v>
          </cell>
          <cell r="Q270">
            <v>22.5</v>
          </cell>
          <cell r="R270" t="str">
            <v>R</v>
          </cell>
          <cell r="S270">
            <v>154</v>
          </cell>
          <cell r="T270">
            <v>150</v>
          </cell>
          <cell r="U270" t="str">
            <v>L</v>
          </cell>
          <cell r="V270">
            <v>0</v>
          </cell>
          <cell r="W270">
            <v>0</v>
          </cell>
          <cell r="X270" t="str">
            <v>_x0000__x0000_</v>
          </cell>
          <cell r="Y270" t="str">
            <v/>
          </cell>
          <cell r="Z270" t="str">
            <v/>
          </cell>
          <cell r="AA270">
            <v>58050</v>
          </cell>
          <cell r="AD270" t="str">
            <v>TL</v>
          </cell>
          <cell r="AE270" t="str">
            <v>C</v>
          </cell>
          <cell r="AF270" t="str">
            <v>G</v>
          </cell>
          <cell r="AG270" t="str">
            <v>A</v>
          </cell>
          <cell r="AH270" t="str">
            <v>D</v>
          </cell>
          <cell r="AI270" t="str">
            <v>XX</v>
          </cell>
          <cell r="AJ270">
            <v>16.600000000000001</v>
          </cell>
          <cell r="AK270">
            <v>3</v>
          </cell>
          <cell r="AL270" t="str">
            <v>XRCGAD</v>
          </cell>
          <cell r="AM270" t="str">
            <v>XPR</v>
          </cell>
          <cell r="AN270" t="str">
            <v>+</v>
          </cell>
          <cell r="AO270" t="str">
            <v>P</v>
          </cell>
          <cell r="AP270" t="str">
            <v>PLEU</v>
          </cell>
          <cell r="AQ270" t="str">
            <v>EU17</v>
          </cell>
          <cell r="AR270">
            <v>20</v>
          </cell>
          <cell r="AS270" t="str">
            <v>PRE1</v>
          </cell>
          <cell r="AT270" t="str">
            <v>PRE1</v>
          </cell>
          <cell r="AU270">
            <v>44166</v>
          </cell>
        </row>
        <row r="271">
          <cell r="A271">
            <v>419532</v>
          </cell>
          <cell r="B271" t="str">
            <v>385/65R22.5 XM345/. TL 160K MI</v>
          </cell>
          <cell r="C271">
            <v>180</v>
          </cell>
          <cell r="D271" t="str">
            <v>RECH EUR</v>
          </cell>
          <cell r="E271" t="str">
            <v>N</v>
          </cell>
          <cell r="F271">
            <v>180</v>
          </cell>
          <cell r="G271" t="str">
            <v>PL</v>
          </cell>
          <cell r="H271" t="str">
            <v>C</v>
          </cell>
          <cell r="I271" t="str">
            <v>X</v>
          </cell>
          <cell r="J271">
            <v>2</v>
          </cell>
          <cell r="K271" t="str">
            <v>MICHELIN</v>
          </cell>
          <cell r="L271" t="str">
            <v>WSL</v>
          </cell>
          <cell r="M271" t="str">
            <v>XM345/.</v>
          </cell>
          <cell r="N271" t="str">
            <v>385/65R22.5</v>
          </cell>
          <cell r="O271">
            <v>385</v>
          </cell>
          <cell r="P271">
            <v>65</v>
          </cell>
          <cell r="Q271">
            <v>22.5</v>
          </cell>
          <cell r="R271" t="str">
            <v>R</v>
          </cell>
          <cell r="S271">
            <v>160</v>
          </cell>
          <cell r="T271">
            <v>0</v>
          </cell>
          <cell r="U271" t="str">
            <v>K</v>
          </cell>
          <cell r="V271">
            <v>0</v>
          </cell>
          <cell r="W271">
            <v>0</v>
          </cell>
          <cell r="X271" t="str">
            <v>_x0000__x0000_</v>
          </cell>
          <cell r="Y271" t="str">
            <v/>
          </cell>
          <cell r="Z271" t="str">
            <v/>
          </cell>
          <cell r="AA271">
            <v>76200</v>
          </cell>
          <cell r="AD271" t="str">
            <v>TL</v>
          </cell>
          <cell r="AE271" t="str">
            <v>C</v>
          </cell>
          <cell r="AF271" t="str">
            <v>G</v>
          </cell>
          <cell r="AG271" t="str">
            <v>A</v>
          </cell>
          <cell r="AH271" t="str">
            <v>T</v>
          </cell>
          <cell r="AI271" t="str">
            <v>MO</v>
          </cell>
          <cell r="AJ271">
            <v>15.3</v>
          </cell>
          <cell r="AK271">
            <v>3</v>
          </cell>
          <cell r="AL271" t="str">
            <v>XRCGAT</v>
          </cell>
          <cell r="AM271" t="str">
            <v>XPR</v>
          </cell>
          <cell r="AN271" t="str">
            <v>+</v>
          </cell>
          <cell r="AO271" t="str">
            <v>P</v>
          </cell>
          <cell r="AP271" t="str">
            <v>PLEU</v>
          </cell>
          <cell r="AQ271" t="str">
            <v>EUR2</v>
          </cell>
          <cell r="AR271">
            <v>20</v>
          </cell>
          <cell r="AS271" t="str">
            <v>PRE1</v>
          </cell>
          <cell r="AT271" t="str">
            <v>PRE1</v>
          </cell>
          <cell r="AU271">
            <v>43132</v>
          </cell>
        </row>
        <row r="272">
          <cell r="A272">
            <v>431659</v>
          </cell>
          <cell r="B272" t="str">
            <v>295/80R22.5 MR LINE D TL 152/148M MI</v>
          </cell>
          <cell r="C272">
            <v>180</v>
          </cell>
          <cell r="D272" t="str">
            <v>EUR RETREAD MICHELIN REMIX</v>
          </cell>
          <cell r="E272" t="str">
            <v>O</v>
          </cell>
          <cell r="F272">
            <v>180</v>
          </cell>
          <cell r="G272" t="str">
            <v>PL</v>
          </cell>
          <cell r="H272" t="str">
            <v>C</v>
          </cell>
          <cell r="I272" t="str">
            <v>X</v>
          </cell>
          <cell r="J272">
            <v>2</v>
          </cell>
          <cell r="K272" t="str">
            <v>MICHELIN</v>
          </cell>
          <cell r="L272" t="str">
            <v>D5W</v>
          </cell>
          <cell r="M272" t="str">
            <v>MR LINE D</v>
          </cell>
          <cell r="N272" t="str">
            <v>295/80R22.5</v>
          </cell>
          <cell r="O272">
            <v>295</v>
          </cell>
          <cell r="P272">
            <v>80</v>
          </cell>
          <cell r="Q272">
            <v>22.5</v>
          </cell>
          <cell r="R272" t="str">
            <v>R</v>
          </cell>
          <cell r="S272">
            <v>152</v>
          </cell>
          <cell r="T272">
            <v>148</v>
          </cell>
          <cell r="U272" t="str">
            <v>M</v>
          </cell>
          <cell r="V272">
            <v>0</v>
          </cell>
          <cell r="W272">
            <v>0</v>
          </cell>
          <cell r="X272" t="str">
            <v>_x0000__x0000_</v>
          </cell>
          <cell r="Y272" t="str">
            <v/>
          </cell>
          <cell r="Z272" t="str">
            <v/>
          </cell>
          <cell r="AA272">
            <v>60200</v>
          </cell>
          <cell r="AD272" t="str">
            <v>TL</v>
          </cell>
          <cell r="AE272" t="str">
            <v>C</v>
          </cell>
          <cell r="AF272" t="str">
            <v>G</v>
          </cell>
          <cell r="AG272" t="str">
            <v>A</v>
          </cell>
          <cell r="AH272" t="str">
            <v>D</v>
          </cell>
          <cell r="AI272" t="str">
            <v>XX</v>
          </cell>
          <cell r="AJ272">
            <v>16.600000000000001</v>
          </cell>
          <cell r="AK272">
            <v>3</v>
          </cell>
          <cell r="AL272" t="str">
            <v>XRCGAD</v>
          </cell>
          <cell r="AM272" t="str">
            <v>XPR</v>
          </cell>
          <cell r="AN272" t="str">
            <v>+</v>
          </cell>
          <cell r="AO272" t="str">
            <v>P</v>
          </cell>
          <cell r="AP272" t="str">
            <v>PLEU</v>
          </cell>
          <cell r="AQ272" t="str">
            <v>EU17</v>
          </cell>
          <cell r="AR272">
            <v>20</v>
          </cell>
          <cell r="AS272" t="str">
            <v>PRE1</v>
          </cell>
          <cell r="AT272" t="str">
            <v>PRE1</v>
          </cell>
          <cell r="AU272">
            <v>44166</v>
          </cell>
        </row>
        <row r="273">
          <cell r="A273">
            <v>445472</v>
          </cell>
          <cell r="B273" t="str">
            <v>275/70 R 22.5 XZE2+/. TL 148M</v>
          </cell>
          <cell r="C273">
            <v>180</v>
          </cell>
          <cell r="D273" t="str">
            <v>EUR RETREAD MICHELIN REMIX</v>
          </cell>
          <cell r="E273" t="str">
            <v>O</v>
          </cell>
          <cell r="F273">
            <v>180</v>
          </cell>
          <cell r="G273" t="str">
            <v>PL</v>
          </cell>
          <cell r="H273" t="str">
            <v>C</v>
          </cell>
          <cell r="I273" t="str">
            <v>X</v>
          </cell>
          <cell r="J273">
            <v>2</v>
          </cell>
          <cell r="K273" t="str">
            <v>MICHELIN</v>
          </cell>
          <cell r="L273" t="str">
            <v>VX3</v>
          </cell>
          <cell r="M273" t="str">
            <v>XZE2+/.</v>
          </cell>
          <cell r="N273" t="str">
            <v>275/70R22.5</v>
          </cell>
          <cell r="O273">
            <v>275</v>
          </cell>
          <cell r="P273">
            <v>70</v>
          </cell>
          <cell r="Q273">
            <v>22.5</v>
          </cell>
          <cell r="R273" t="str">
            <v>R</v>
          </cell>
          <cell r="S273">
            <v>148</v>
          </cell>
          <cell r="T273">
            <v>145</v>
          </cell>
          <cell r="U273" t="str">
            <v>M</v>
          </cell>
          <cell r="V273">
            <v>0</v>
          </cell>
          <cell r="W273">
            <v>0</v>
          </cell>
          <cell r="X273" t="str">
            <v/>
          </cell>
          <cell r="Y273" t="str">
            <v/>
          </cell>
          <cell r="Z273">
            <v>0</v>
          </cell>
          <cell r="AA273">
            <v>50600</v>
          </cell>
          <cell r="AD273" t="str">
            <v>TL</v>
          </cell>
          <cell r="AE273" t="str">
            <v>C</v>
          </cell>
          <cell r="AF273" t="str">
            <v>G</v>
          </cell>
          <cell r="AG273" t="str">
            <v>E</v>
          </cell>
          <cell r="AH273" t="str">
            <v>K</v>
          </cell>
          <cell r="AI273" t="str">
            <v>MO</v>
          </cell>
          <cell r="AJ273">
            <v>15.5</v>
          </cell>
          <cell r="AK273">
            <v>3</v>
          </cell>
          <cell r="AL273" t="str">
            <v>XRCGEK</v>
          </cell>
          <cell r="AM273" t="str">
            <v>XPR</v>
          </cell>
          <cell r="AN273" t="str">
            <v>+</v>
          </cell>
          <cell r="AO273" t="str">
            <v>P</v>
          </cell>
          <cell r="AP273" t="str">
            <v>PLEU</v>
          </cell>
          <cell r="AQ273" t="str">
            <v>EUR3</v>
          </cell>
          <cell r="AR273">
            <v>20</v>
          </cell>
          <cell r="AS273" t="str">
            <v>PRE1</v>
          </cell>
          <cell r="AT273" t="str">
            <v>PRE1</v>
          </cell>
          <cell r="AU273">
            <v>39366</v>
          </cell>
        </row>
        <row r="274">
          <cell r="A274">
            <v>457059</v>
          </cell>
          <cell r="B274" t="str">
            <v>445/45 R 19.5 X MULTI HL T/. TL 164J MI</v>
          </cell>
          <cell r="C274">
            <v>180</v>
          </cell>
          <cell r="D274" t="str">
            <v>EUR RETREAD MICHELIN REMIX</v>
          </cell>
          <cell r="E274" t="str">
            <v>N</v>
          </cell>
          <cell r="F274">
            <v>180</v>
          </cell>
          <cell r="G274" t="str">
            <v>PL</v>
          </cell>
          <cell r="H274" t="str">
            <v>C</v>
          </cell>
          <cell r="I274" t="str">
            <v>X</v>
          </cell>
          <cell r="J274">
            <v>2</v>
          </cell>
          <cell r="K274" t="str">
            <v>MICHELIN</v>
          </cell>
          <cell r="L274" t="str">
            <v>AOE</v>
          </cell>
          <cell r="M274" t="str">
            <v>X MULTI HL T</v>
          </cell>
          <cell r="N274" t="str">
            <v>445/45R19.5</v>
          </cell>
          <cell r="O274">
            <v>445</v>
          </cell>
          <cell r="P274">
            <v>45</v>
          </cell>
          <cell r="Q274">
            <v>19.5</v>
          </cell>
          <cell r="R274" t="str">
            <v>R</v>
          </cell>
          <cell r="S274">
            <v>0</v>
          </cell>
          <cell r="T274">
            <v>0</v>
          </cell>
          <cell r="U274" t="str">
            <v/>
          </cell>
          <cell r="V274">
            <v>0</v>
          </cell>
          <cell r="W274">
            <v>0</v>
          </cell>
          <cell r="X274" t="str">
            <v/>
          </cell>
          <cell r="Y274" t="str">
            <v/>
          </cell>
          <cell r="Z274">
            <v>0</v>
          </cell>
          <cell r="AA274">
            <v>70300</v>
          </cell>
          <cell r="AD274" t="str">
            <v>TL</v>
          </cell>
          <cell r="AE274" t="str">
            <v>C</v>
          </cell>
          <cell r="AF274" t="str">
            <v>S</v>
          </cell>
          <cell r="AG274" t="str">
            <v>E</v>
          </cell>
          <cell r="AH274" t="str">
            <v>T</v>
          </cell>
          <cell r="AI274" t="str">
            <v>XX</v>
          </cell>
          <cell r="AJ274">
            <v>12.5</v>
          </cell>
          <cell r="AK274">
            <v>3</v>
          </cell>
          <cell r="AL274" t="str">
            <v>XRCSET</v>
          </cell>
          <cell r="AM274" t="str">
            <v>XPR</v>
          </cell>
          <cell r="AN274" t="str">
            <v>+</v>
          </cell>
          <cell r="AO274" t="str">
            <v>P</v>
          </cell>
          <cell r="AP274" t="str">
            <v/>
          </cell>
          <cell r="AQ274" t="str">
            <v>EUR2</v>
          </cell>
          <cell r="AR274">
            <v>20</v>
          </cell>
          <cell r="AS274" t="str">
            <v>PRE1</v>
          </cell>
          <cell r="AT274" t="str">
            <v>PRE1</v>
          </cell>
          <cell r="AU274">
            <v>45748</v>
          </cell>
        </row>
        <row r="275">
          <cell r="A275">
            <v>470766</v>
          </cell>
          <cell r="B275" t="str">
            <v>275/70R22.5 X INCITY XZU/. TL 148/145J MI</v>
          </cell>
          <cell r="C275">
            <v>180</v>
          </cell>
          <cell r="D275" t="str">
            <v>EUR RETREAD MICHELIN REMIX</v>
          </cell>
          <cell r="E275" t="str">
            <v>O</v>
          </cell>
          <cell r="F275">
            <v>180</v>
          </cell>
          <cell r="G275" t="str">
            <v>PL</v>
          </cell>
          <cell r="H275" t="str">
            <v>C</v>
          </cell>
          <cell r="I275" t="str">
            <v>X</v>
          </cell>
          <cell r="J275">
            <v>2</v>
          </cell>
          <cell r="K275" t="str">
            <v>MICHELIN</v>
          </cell>
          <cell r="L275" t="str">
            <v>V5E</v>
          </cell>
          <cell r="M275" t="str">
            <v>X INCITY XZU/.</v>
          </cell>
          <cell r="N275" t="str">
            <v>275/70R22.5</v>
          </cell>
          <cell r="O275">
            <v>275</v>
          </cell>
          <cell r="P275">
            <v>70</v>
          </cell>
          <cell r="Q275">
            <v>22.5</v>
          </cell>
          <cell r="R275" t="str">
            <v>R</v>
          </cell>
          <cell r="S275">
            <v>148</v>
          </cell>
          <cell r="T275">
            <v>145</v>
          </cell>
          <cell r="U275" t="str">
            <v>J</v>
          </cell>
          <cell r="V275">
            <v>0</v>
          </cell>
          <cell r="W275">
            <v>0</v>
          </cell>
          <cell r="X275" t="str">
            <v/>
          </cell>
          <cell r="Y275" t="str">
            <v/>
          </cell>
          <cell r="Z275">
            <v>0</v>
          </cell>
          <cell r="AA275">
            <v>58000</v>
          </cell>
          <cell r="AD275" t="str">
            <v>TL</v>
          </cell>
          <cell r="AE275" t="str">
            <v>C</v>
          </cell>
          <cell r="AF275" t="str">
            <v>G</v>
          </cell>
          <cell r="AG275" t="str">
            <v>U</v>
          </cell>
          <cell r="AH275" t="str">
            <v>K</v>
          </cell>
          <cell r="AI275" t="str">
            <v>MO</v>
          </cell>
          <cell r="AJ275">
            <v>17.5</v>
          </cell>
          <cell r="AK275">
            <v>3</v>
          </cell>
          <cell r="AL275" t="str">
            <v>XRCGUK</v>
          </cell>
          <cell r="AM275" t="str">
            <v>XPU</v>
          </cell>
          <cell r="AN275" t="str">
            <v>+</v>
          </cell>
          <cell r="AO275" t="str">
            <v>P</v>
          </cell>
          <cell r="AP275" t="str">
            <v>PLEU</v>
          </cell>
          <cell r="AQ275" t="str">
            <v>EUR2</v>
          </cell>
          <cell r="AR275">
            <v>20</v>
          </cell>
          <cell r="AS275" t="str">
            <v>PRE1</v>
          </cell>
          <cell r="AT275" t="str">
            <v>PRE1</v>
          </cell>
          <cell r="AU275">
            <v>41091</v>
          </cell>
        </row>
        <row r="276">
          <cell r="A276">
            <v>478992</v>
          </cell>
          <cell r="B276" t="str">
            <v>315/70R22.5 X MULTI HD D/. TL 154/150L MI</v>
          </cell>
          <cell r="C276">
            <v>180</v>
          </cell>
          <cell r="D276" t="str">
            <v>EUR RETREAD MICHELIN REMIX</v>
          </cell>
          <cell r="E276" t="str">
            <v>O</v>
          </cell>
          <cell r="F276">
            <v>180</v>
          </cell>
          <cell r="G276" t="str">
            <v>PL</v>
          </cell>
          <cell r="H276" t="str">
            <v>C</v>
          </cell>
          <cell r="I276" t="str">
            <v>X</v>
          </cell>
          <cell r="J276">
            <v>2</v>
          </cell>
          <cell r="K276" t="str">
            <v>MICHELIN</v>
          </cell>
          <cell r="L276" t="str">
            <v>D1E</v>
          </cell>
          <cell r="M276" t="str">
            <v>X MULTI HD D/.</v>
          </cell>
          <cell r="N276" t="str">
            <v>315/70R22.5</v>
          </cell>
          <cell r="O276">
            <v>315</v>
          </cell>
          <cell r="P276">
            <v>70</v>
          </cell>
          <cell r="Q276">
            <v>22.5</v>
          </cell>
          <cell r="R276" t="str">
            <v>R</v>
          </cell>
          <cell r="S276">
            <v>154</v>
          </cell>
          <cell r="T276">
            <v>150</v>
          </cell>
          <cell r="U276" t="str">
            <v>L</v>
          </cell>
          <cell r="V276">
            <v>0</v>
          </cell>
          <cell r="W276">
            <v>0</v>
          </cell>
          <cell r="X276" t="str">
            <v/>
          </cell>
          <cell r="Y276" t="str">
            <v/>
          </cell>
          <cell r="Z276" t="str">
            <v/>
          </cell>
          <cell r="AA276">
            <v>65310</v>
          </cell>
          <cell r="AD276" t="str">
            <v>TL</v>
          </cell>
          <cell r="AE276" t="str">
            <v>C</v>
          </cell>
          <cell r="AF276" t="str">
            <v>G</v>
          </cell>
          <cell r="AG276" t="str">
            <v>E</v>
          </cell>
          <cell r="AH276" t="str">
            <v>D</v>
          </cell>
          <cell r="AI276" t="str">
            <v>MO</v>
          </cell>
          <cell r="AJ276">
            <v>18.100000000000001</v>
          </cell>
          <cell r="AK276">
            <v>3</v>
          </cell>
          <cell r="AL276" t="str">
            <v>XRCGED</v>
          </cell>
          <cell r="AM276" t="str">
            <v>XPR</v>
          </cell>
          <cell r="AN276" t="str">
            <v>+</v>
          </cell>
          <cell r="AO276" t="str">
            <v>P</v>
          </cell>
          <cell r="AP276" t="str">
            <v>PLEU</v>
          </cell>
          <cell r="AQ276" t="str">
            <v>EUR2</v>
          </cell>
          <cell r="AR276">
            <v>20</v>
          </cell>
          <cell r="AS276" t="str">
            <v>PRE1</v>
          </cell>
          <cell r="AT276" t="str">
            <v>PRE1</v>
          </cell>
          <cell r="AU276">
            <v>44287</v>
          </cell>
        </row>
        <row r="277">
          <cell r="A277">
            <v>479261</v>
          </cell>
          <cell r="B277" t="str">
            <v>385/65R22.5 X MULTI T/. TL 160K MI</v>
          </cell>
          <cell r="C277">
            <v>180</v>
          </cell>
          <cell r="D277" t="str">
            <v>EUR RETREAD MICHELIN REMIX</v>
          </cell>
          <cell r="E277" t="str">
            <v>O</v>
          </cell>
          <cell r="F277">
            <v>180</v>
          </cell>
          <cell r="G277" t="str">
            <v>PL</v>
          </cell>
          <cell r="H277" t="str">
            <v>C</v>
          </cell>
          <cell r="I277" t="str">
            <v>X</v>
          </cell>
          <cell r="J277">
            <v>2</v>
          </cell>
          <cell r="K277" t="str">
            <v>MICHELIN</v>
          </cell>
          <cell r="L277" t="str">
            <v>WLH</v>
          </cell>
          <cell r="M277" t="str">
            <v>X MULTI T/.</v>
          </cell>
          <cell r="N277" t="str">
            <v>385/65R22.5</v>
          </cell>
          <cell r="O277">
            <v>385</v>
          </cell>
          <cell r="P277">
            <v>65</v>
          </cell>
          <cell r="Q277">
            <v>22.5</v>
          </cell>
          <cell r="R277" t="str">
            <v>R</v>
          </cell>
          <cell r="S277">
            <v>160</v>
          </cell>
          <cell r="T277">
            <v>0</v>
          </cell>
          <cell r="U277" t="str">
            <v>K</v>
          </cell>
          <cell r="V277">
            <v>0</v>
          </cell>
          <cell r="W277">
            <v>0</v>
          </cell>
          <cell r="X277" t="str">
            <v/>
          </cell>
          <cell r="Y277" t="str">
            <v/>
          </cell>
          <cell r="Z277">
            <v>0</v>
          </cell>
          <cell r="AA277">
            <v>76191</v>
          </cell>
          <cell r="AD277" t="str">
            <v>TL</v>
          </cell>
          <cell r="AE277" t="str">
            <v>C</v>
          </cell>
          <cell r="AF277" t="str">
            <v>S</v>
          </cell>
          <cell r="AG277" t="str">
            <v>E</v>
          </cell>
          <cell r="AH277" t="str">
            <v>T</v>
          </cell>
          <cell r="AI277" t="str">
            <v>MO</v>
          </cell>
          <cell r="AJ277">
            <v>15</v>
          </cell>
          <cell r="AK277">
            <v>3</v>
          </cell>
          <cell r="AL277" t="str">
            <v>XRCSET</v>
          </cell>
          <cell r="AM277" t="str">
            <v>XPR</v>
          </cell>
          <cell r="AN277" t="str">
            <v>+</v>
          </cell>
          <cell r="AO277" t="str">
            <v>P</v>
          </cell>
          <cell r="AP277" t="str">
            <v/>
          </cell>
          <cell r="AQ277" t="str">
            <v>P072</v>
          </cell>
          <cell r="AR277">
            <v>20</v>
          </cell>
          <cell r="AS277" t="str">
            <v>PRE1</v>
          </cell>
          <cell r="AT277" t="str">
            <v>PRE1</v>
          </cell>
          <cell r="AU277">
            <v>42186</v>
          </cell>
        </row>
        <row r="278">
          <cell r="A278">
            <v>487457</v>
          </cell>
          <cell r="B278" t="str">
            <v>315/45R22.5 X MULTI D/. TL 147/145L MI</v>
          </cell>
          <cell r="C278">
            <v>180</v>
          </cell>
          <cell r="D278" t="str">
            <v>EUR RETREAD MICHELIN REMIX</v>
          </cell>
          <cell r="E278" t="str">
            <v>O</v>
          </cell>
          <cell r="F278">
            <v>180</v>
          </cell>
          <cell r="G278" t="str">
            <v>PL</v>
          </cell>
          <cell r="H278" t="str">
            <v>C</v>
          </cell>
          <cell r="I278" t="str">
            <v>X</v>
          </cell>
          <cell r="J278">
            <v>2</v>
          </cell>
          <cell r="K278" t="str">
            <v>MICHELIN</v>
          </cell>
          <cell r="L278" t="str">
            <v>WIG</v>
          </cell>
          <cell r="M278" t="str">
            <v>X MULTI D/.</v>
          </cell>
          <cell r="N278" t="str">
            <v>315/45R22.5</v>
          </cell>
          <cell r="O278">
            <v>315</v>
          </cell>
          <cell r="P278">
            <v>45</v>
          </cell>
          <cell r="Q278">
            <v>22.5</v>
          </cell>
          <cell r="R278" t="str">
            <v>R</v>
          </cell>
          <cell r="S278">
            <v>147</v>
          </cell>
          <cell r="T278">
            <v>145</v>
          </cell>
          <cell r="U278" t="str">
            <v>L</v>
          </cell>
          <cell r="V278">
            <v>0</v>
          </cell>
          <cell r="W278">
            <v>0</v>
          </cell>
          <cell r="X278" t="str">
            <v/>
          </cell>
          <cell r="Y278" t="str">
            <v/>
          </cell>
          <cell r="Z278" t="str">
            <v/>
          </cell>
          <cell r="AA278">
            <v>52680</v>
          </cell>
          <cell r="AD278" t="str">
            <v>TL</v>
          </cell>
          <cell r="AE278" t="str">
            <v>C</v>
          </cell>
          <cell r="AF278" t="str">
            <v>G</v>
          </cell>
          <cell r="AG278" t="str">
            <v>E</v>
          </cell>
          <cell r="AH278" t="str">
            <v>D</v>
          </cell>
          <cell r="AI278" t="str">
            <v>MO</v>
          </cell>
          <cell r="AJ278">
            <v>14.5</v>
          </cell>
          <cell r="AK278">
            <v>3</v>
          </cell>
          <cell r="AL278" t="str">
            <v>XRCGED</v>
          </cell>
          <cell r="AM278" t="str">
            <v>XPR</v>
          </cell>
          <cell r="AN278" t="str">
            <v>+</v>
          </cell>
          <cell r="AO278" t="str">
            <v>P</v>
          </cell>
          <cell r="AP278" t="str">
            <v>PLEU</v>
          </cell>
          <cell r="AQ278" t="str">
            <v>EUR2</v>
          </cell>
          <cell r="AR278">
            <v>20</v>
          </cell>
          <cell r="AS278" t="str">
            <v>PRE1</v>
          </cell>
          <cell r="AT278" t="str">
            <v>PRE1</v>
          </cell>
          <cell r="AU278">
            <v>45170</v>
          </cell>
        </row>
        <row r="279">
          <cell r="A279">
            <v>490176</v>
          </cell>
          <cell r="B279" t="str">
            <v>385/65R22.5 XM286/. TL 160K MI</v>
          </cell>
          <cell r="C279">
            <v>180</v>
          </cell>
          <cell r="D279" t="str">
            <v>RECH EUR</v>
          </cell>
          <cell r="E279" t="str">
            <v>N</v>
          </cell>
          <cell r="F279">
            <v>180</v>
          </cell>
          <cell r="G279" t="str">
            <v>PL</v>
          </cell>
          <cell r="H279" t="str">
            <v>C</v>
          </cell>
          <cell r="I279" t="str">
            <v>X</v>
          </cell>
          <cell r="J279">
            <v>2</v>
          </cell>
          <cell r="K279" t="str">
            <v>MICHELIN</v>
          </cell>
          <cell r="L279" t="str">
            <v>WSE</v>
          </cell>
          <cell r="M279" t="str">
            <v>XM286/.</v>
          </cell>
          <cell r="N279" t="str">
            <v>385/65R22.5</v>
          </cell>
          <cell r="O279">
            <v>385</v>
          </cell>
          <cell r="P279">
            <v>65</v>
          </cell>
          <cell r="Q279">
            <v>22.5</v>
          </cell>
          <cell r="R279" t="str">
            <v>R</v>
          </cell>
          <cell r="S279">
            <v>160</v>
          </cell>
          <cell r="T279">
            <v>0</v>
          </cell>
          <cell r="U279" t="str">
            <v>K</v>
          </cell>
          <cell r="V279">
            <v>0</v>
          </cell>
          <cell r="W279">
            <v>0</v>
          </cell>
          <cell r="X279" t="str">
            <v/>
          </cell>
          <cell r="Y279" t="str">
            <v/>
          </cell>
          <cell r="Z279">
            <v>0</v>
          </cell>
          <cell r="AA279">
            <v>74500</v>
          </cell>
          <cell r="AD279" t="str">
            <v>TL</v>
          </cell>
          <cell r="AE279" t="str">
            <v>C</v>
          </cell>
          <cell r="AF279" t="str">
            <v>S</v>
          </cell>
          <cell r="AG279" t="str">
            <v>E</v>
          </cell>
          <cell r="AH279" t="str">
            <v>T</v>
          </cell>
          <cell r="AI279" t="str">
            <v>MO</v>
          </cell>
          <cell r="AJ279">
            <v>15.9</v>
          </cell>
          <cell r="AK279">
            <v>3</v>
          </cell>
          <cell r="AL279" t="str">
            <v>XRCSET</v>
          </cell>
          <cell r="AM279" t="str">
            <v>XPM</v>
          </cell>
          <cell r="AN279" t="str">
            <v>+</v>
          </cell>
          <cell r="AO279" t="str">
            <v>P</v>
          </cell>
          <cell r="AP279" t="str">
            <v>PLEU</v>
          </cell>
          <cell r="AQ279" t="str">
            <v>P005</v>
          </cell>
          <cell r="AR279">
            <v>20</v>
          </cell>
          <cell r="AS279" t="str">
            <v>PRE1</v>
          </cell>
          <cell r="AT279" t="str">
            <v>PRE1</v>
          </cell>
          <cell r="AU279">
            <v>43282</v>
          </cell>
        </row>
        <row r="280">
          <cell r="A280">
            <v>491147</v>
          </cell>
          <cell r="B280" t="str">
            <v>315/80R22.5 MR LINE D TL 156/150L MI</v>
          </cell>
          <cell r="C280">
            <v>180</v>
          </cell>
          <cell r="D280" t="str">
            <v>EUR RETREAD MICHELIN REMIX</v>
          </cell>
          <cell r="E280" t="str">
            <v>O</v>
          </cell>
          <cell r="F280">
            <v>180</v>
          </cell>
          <cell r="G280" t="str">
            <v>PL</v>
          </cell>
          <cell r="H280" t="str">
            <v>C</v>
          </cell>
          <cell r="I280" t="str">
            <v>X</v>
          </cell>
          <cell r="J280">
            <v>2</v>
          </cell>
          <cell r="K280" t="str">
            <v>MICHELIN</v>
          </cell>
          <cell r="L280" t="str">
            <v>D5W</v>
          </cell>
          <cell r="M280" t="str">
            <v>MR LINE D</v>
          </cell>
          <cell r="N280" t="str">
            <v>315/80R22.5</v>
          </cell>
          <cell r="O280">
            <v>315</v>
          </cell>
          <cell r="P280">
            <v>80</v>
          </cell>
          <cell r="Q280">
            <v>22.5</v>
          </cell>
          <cell r="R280" t="str">
            <v>R</v>
          </cell>
          <cell r="S280">
            <v>156</v>
          </cell>
          <cell r="T280">
            <v>150</v>
          </cell>
          <cell r="U280" t="str">
            <v>L</v>
          </cell>
          <cell r="V280">
            <v>0</v>
          </cell>
          <cell r="W280">
            <v>0</v>
          </cell>
          <cell r="X280" t="str">
            <v>_x0000__x0000_</v>
          </cell>
          <cell r="Y280" t="str">
            <v/>
          </cell>
          <cell r="Z280" t="str">
            <v/>
          </cell>
          <cell r="AA280">
            <v>66750</v>
          </cell>
          <cell r="AD280" t="str">
            <v>TL</v>
          </cell>
          <cell r="AE280" t="str">
            <v>C</v>
          </cell>
          <cell r="AF280" t="str">
            <v>G</v>
          </cell>
          <cell r="AG280" t="str">
            <v>A</v>
          </cell>
          <cell r="AH280" t="str">
            <v>D</v>
          </cell>
          <cell r="AI280" t="str">
            <v>XX</v>
          </cell>
          <cell r="AJ280">
            <v>16.600000000000001</v>
          </cell>
          <cell r="AK280">
            <v>3</v>
          </cell>
          <cell r="AL280" t="str">
            <v>XRCGAD</v>
          </cell>
          <cell r="AM280" t="str">
            <v>XPR</v>
          </cell>
          <cell r="AN280" t="str">
            <v>+</v>
          </cell>
          <cell r="AO280" t="str">
            <v>P</v>
          </cell>
          <cell r="AP280" t="str">
            <v>PLEU</v>
          </cell>
          <cell r="AQ280" t="str">
            <v>EU17</v>
          </cell>
          <cell r="AR280">
            <v>20</v>
          </cell>
          <cell r="AS280" t="str">
            <v>PRE1</v>
          </cell>
          <cell r="AT280" t="str">
            <v>PRE1</v>
          </cell>
          <cell r="AU280">
            <v>44166</v>
          </cell>
        </row>
        <row r="281">
          <cell r="A281">
            <v>522124</v>
          </cell>
          <cell r="B281" t="str">
            <v>225/75R17.5 XDE2/. TL 129/127M</v>
          </cell>
          <cell r="C281">
            <v>180</v>
          </cell>
          <cell r="D281" t="str">
            <v>EUR RETREAD MICHELIN REMIX</v>
          </cell>
          <cell r="E281" t="str">
            <v>O</v>
          </cell>
          <cell r="F281">
            <v>180</v>
          </cell>
          <cell r="G281" t="str">
            <v>PL</v>
          </cell>
          <cell r="H281" t="str">
            <v>C</v>
          </cell>
          <cell r="I281" t="str">
            <v>X</v>
          </cell>
          <cell r="J281">
            <v>2</v>
          </cell>
          <cell r="K281" t="str">
            <v>MICHELIN</v>
          </cell>
          <cell r="L281" t="str">
            <v>VBC</v>
          </cell>
          <cell r="M281" t="str">
            <v>XDE2/.</v>
          </cell>
          <cell r="N281" t="str">
            <v>225/75R17.5</v>
          </cell>
          <cell r="O281">
            <v>225</v>
          </cell>
          <cell r="P281">
            <v>75</v>
          </cell>
          <cell r="Q281">
            <v>17.5</v>
          </cell>
          <cell r="R281" t="str">
            <v>R</v>
          </cell>
          <cell r="S281">
            <v>129</v>
          </cell>
          <cell r="T281">
            <v>127</v>
          </cell>
          <cell r="U281" t="str">
            <v>M</v>
          </cell>
          <cell r="V281">
            <v>0</v>
          </cell>
          <cell r="W281">
            <v>0</v>
          </cell>
          <cell r="X281" t="str">
            <v/>
          </cell>
          <cell r="Y281" t="str">
            <v/>
          </cell>
          <cell r="Z281">
            <v>0</v>
          </cell>
          <cell r="AA281">
            <v>27600</v>
          </cell>
          <cell r="AD281" t="str">
            <v>TL</v>
          </cell>
          <cell r="AE281" t="str">
            <v>C</v>
          </cell>
          <cell r="AF281" t="str">
            <v>P</v>
          </cell>
          <cell r="AG281" t="str">
            <v>E</v>
          </cell>
          <cell r="AH281" t="str">
            <v>D</v>
          </cell>
          <cell r="AI281" t="str">
            <v>MO</v>
          </cell>
          <cell r="AJ281">
            <v>15</v>
          </cell>
          <cell r="AK281">
            <v>3</v>
          </cell>
          <cell r="AL281" t="str">
            <v>XRCPED</v>
          </cell>
          <cell r="AM281" t="str">
            <v>XPU</v>
          </cell>
          <cell r="AN281" t="str">
            <v>+</v>
          </cell>
          <cell r="AO281" t="str">
            <v>P</v>
          </cell>
          <cell r="AP281" t="str">
            <v>PLEU</v>
          </cell>
          <cell r="AQ281" t="str">
            <v>EUR3</v>
          </cell>
          <cell r="AR281">
            <v>20</v>
          </cell>
          <cell r="AS281" t="str">
            <v>PRE1</v>
          </cell>
          <cell r="AT281" t="str">
            <v>PRE1</v>
          </cell>
          <cell r="AU281">
            <v>39539</v>
          </cell>
        </row>
        <row r="282">
          <cell r="A282">
            <v>548248</v>
          </cell>
          <cell r="B282" t="str">
            <v>315/70R22.5 X MULTI HD D RX2/. TL 154/150L MI</v>
          </cell>
          <cell r="C282">
            <v>180</v>
          </cell>
          <cell r="D282" t="str">
            <v>EUR RETREAD MICHELIN REMIX</v>
          </cell>
          <cell r="E282" t="str">
            <v>O</v>
          </cell>
          <cell r="F282">
            <v>180</v>
          </cell>
          <cell r="G282" t="str">
            <v>PL</v>
          </cell>
          <cell r="H282" t="str">
            <v>C</v>
          </cell>
          <cell r="I282" t="str">
            <v>X</v>
          </cell>
          <cell r="J282">
            <v>2</v>
          </cell>
          <cell r="K282" t="str">
            <v>MICHELIN</v>
          </cell>
          <cell r="L282" t="str">
            <v>P3D</v>
          </cell>
          <cell r="M282" t="str">
            <v>X MULTI HD D RX2/.</v>
          </cell>
          <cell r="N282" t="str">
            <v>315/70R22.5</v>
          </cell>
          <cell r="O282">
            <v>315</v>
          </cell>
          <cell r="P282">
            <v>70</v>
          </cell>
          <cell r="Q282">
            <v>22.5</v>
          </cell>
          <cell r="R282" t="str">
            <v>R</v>
          </cell>
          <cell r="S282">
            <v>154</v>
          </cell>
          <cell r="T282">
            <v>150</v>
          </cell>
          <cell r="U282" t="str">
            <v>L</v>
          </cell>
          <cell r="V282">
            <v>0</v>
          </cell>
          <cell r="W282">
            <v>0</v>
          </cell>
          <cell r="X282" t="str">
            <v/>
          </cell>
          <cell r="Y282" t="str">
            <v/>
          </cell>
          <cell r="Z282" t="str">
            <v/>
          </cell>
          <cell r="AA282">
            <v>64250</v>
          </cell>
          <cell r="AD282" t="str">
            <v>TL</v>
          </cell>
          <cell r="AE282" t="str">
            <v>C</v>
          </cell>
          <cell r="AF282" t="str">
            <v>G</v>
          </cell>
          <cell r="AG282" t="str">
            <v>E</v>
          </cell>
          <cell r="AH282" t="str">
            <v>D</v>
          </cell>
          <cell r="AI282" t="str">
            <v>MO</v>
          </cell>
          <cell r="AJ282">
            <v>18.5</v>
          </cell>
          <cell r="AK282">
            <v>3</v>
          </cell>
          <cell r="AL282" t="str">
            <v>XRCGED</v>
          </cell>
          <cell r="AM282" t="str">
            <v>XPR</v>
          </cell>
          <cell r="AN282" t="str">
            <v>+</v>
          </cell>
          <cell r="AO282" t="str">
            <v>P</v>
          </cell>
          <cell r="AP282" t="str">
            <v/>
          </cell>
          <cell r="AQ282" t="str">
            <v>EUR2</v>
          </cell>
          <cell r="AR282">
            <v>20</v>
          </cell>
          <cell r="AS282" t="str">
            <v>PRE1</v>
          </cell>
          <cell r="AT282" t="str">
            <v>PRE1</v>
          </cell>
          <cell r="AU282">
            <v>45536</v>
          </cell>
        </row>
        <row r="283">
          <cell r="A283">
            <v>552938</v>
          </cell>
          <cell r="B283" t="str">
            <v>295/80R22.5 XDW ICE GRIP/.TL 152/149L MI</v>
          </cell>
          <cell r="C283">
            <v>180</v>
          </cell>
          <cell r="D283" t="str">
            <v>EUR RETREAD MICHELIN REMIX</v>
          </cell>
          <cell r="E283" t="str">
            <v>O</v>
          </cell>
          <cell r="F283">
            <v>180</v>
          </cell>
          <cell r="G283" t="str">
            <v>PL</v>
          </cell>
          <cell r="H283" t="str">
            <v>C</v>
          </cell>
          <cell r="I283" t="str">
            <v>X</v>
          </cell>
          <cell r="J283">
            <v>2</v>
          </cell>
          <cell r="K283" t="str">
            <v>MICHELIN</v>
          </cell>
          <cell r="L283" t="str">
            <v>WFI</v>
          </cell>
          <cell r="M283" t="str">
            <v>XDW ICE GRIP/.</v>
          </cell>
          <cell r="N283" t="str">
            <v>295/80R22.5</v>
          </cell>
          <cell r="O283">
            <v>295</v>
          </cell>
          <cell r="P283">
            <v>80</v>
          </cell>
          <cell r="Q283">
            <v>22.5</v>
          </cell>
          <cell r="R283" t="str">
            <v>R</v>
          </cell>
          <cell r="S283">
            <v>152</v>
          </cell>
          <cell r="T283">
            <v>149</v>
          </cell>
          <cell r="U283" t="str">
            <v>L</v>
          </cell>
          <cell r="V283">
            <v>0</v>
          </cell>
          <cell r="W283">
            <v>0</v>
          </cell>
          <cell r="X283" t="str">
            <v/>
          </cell>
          <cell r="Y283" t="str">
            <v/>
          </cell>
          <cell r="Z283" t="str">
            <v/>
          </cell>
          <cell r="AA283">
            <v>69000</v>
          </cell>
          <cell r="AD283" t="str">
            <v>TL</v>
          </cell>
          <cell r="AE283" t="str">
            <v>C</v>
          </cell>
          <cell r="AF283" t="str">
            <v>G</v>
          </cell>
          <cell r="AG283" t="str">
            <v>W</v>
          </cell>
          <cell r="AH283" t="str">
            <v>D</v>
          </cell>
          <cell r="AI283" t="str">
            <v>MO</v>
          </cell>
          <cell r="AJ283">
            <v>19.7</v>
          </cell>
          <cell r="AK283">
            <v>3</v>
          </cell>
          <cell r="AL283" t="str">
            <v>XRCGWD</v>
          </cell>
          <cell r="AM283" t="str">
            <v>XPR</v>
          </cell>
          <cell r="AN283" t="str">
            <v>+</v>
          </cell>
          <cell r="AO283" t="str">
            <v>P</v>
          </cell>
          <cell r="AP283" t="str">
            <v>PLEU</v>
          </cell>
          <cell r="AQ283" t="str">
            <v>EUR3</v>
          </cell>
          <cell r="AR283">
            <v>20</v>
          </cell>
          <cell r="AS283" t="str">
            <v>PRE1</v>
          </cell>
          <cell r="AT283" t="str">
            <v>PRE1</v>
          </cell>
          <cell r="AU283">
            <v>39366</v>
          </cell>
        </row>
        <row r="284">
          <cell r="A284">
            <v>571896</v>
          </cell>
          <cell r="B284" t="str">
            <v>295/80R22.5 X MULTIWAY 3D XDE/. TL 152/148L MI</v>
          </cell>
          <cell r="C284">
            <v>180</v>
          </cell>
          <cell r="D284" t="str">
            <v>RECHAPE EUR</v>
          </cell>
          <cell r="E284" t="str">
            <v>O</v>
          </cell>
          <cell r="F284">
            <v>180</v>
          </cell>
          <cell r="G284" t="str">
            <v>PL</v>
          </cell>
          <cell r="H284" t="str">
            <v>C</v>
          </cell>
          <cell r="I284" t="str">
            <v>X</v>
          </cell>
          <cell r="J284">
            <v>2</v>
          </cell>
          <cell r="K284" t="str">
            <v>MICHELIN</v>
          </cell>
          <cell r="L284" t="str">
            <v>V3K</v>
          </cell>
          <cell r="M284" t="str">
            <v>X MULTIWAY 3D XDE/.</v>
          </cell>
          <cell r="N284" t="str">
            <v>295/80R22.5</v>
          </cell>
          <cell r="O284">
            <v>295</v>
          </cell>
          <cell r="P284">
            <v>80</v>
          </cell>
          <cell r="Q284">
            <v>22.5</v>
          </cell>
          <cell r="R284" t="str">
            <v>R</v>
          </cell>
          <cell r="S284">
            <v>152</v>
          </cell>
          <cell r="T284">
            <v>148</v>
          </cell>
          <cell r="U284" t="str">
            <v>L</v>
          </cell>
          <cell r="V284">
            <v>0</v>
          </cell>
          <cell r="W284">
            <v>0</v>
          </cell>
          <cell r="X284" t="str">
            <v/>
          </cell>
          <cell r="Y284" t="str">
            <v/>
          </cell>
          <cell r="Z284">
            <v>0</v>
          </cell>
          <cell r="AA284">
            <v>66700</v>
          </cell>
          <cell r="AD284" t="str">
            <v>TL</v>
          </cell>
          <cell r="AE284" t="str">
            <v>C</v>
          </cell>
          <cell r="AF284" t="str">
            <v>G</v>
          </cell>
          <cell r="AG284" t="str">
            <v>E</v>
          </cell>
          <cell r="AH284" t="str">
            <v>D</v>
          </cell>
          <cell r="AI284" t="str">
            <v>MO</v>
          </cell>
          <cell r="AJ284">
            <v>19</v>
          </cell>
          <cell r="AK284">
            <v>3</v>
          </cell>
          <cell r="AL284" t="str">
            <v>XRCGED</v>
          </cell>
          <cell r="AM284" t="str">
            <v>XPR</v>
          </cell>
          <cell r="AN284" t="str">
            <v>+</v>
          </cell>
          <cell r="AO284" t="str">
            <v>P</v>
          </cell>
          <cell r="AP284" t="str">
            <v>PLEU</v>
          </cell>
          <cell r="AQ284" t="str">
            <v>EUR2</v>
          </cell>
          <cell r="AR284">
            <v>20</v>
          </cell>
          <cell r="AS284" t="str">
            <v>PRE1</v>
          </cell>
          <cell r="AT284" t="str">
            <v>PRE1</v>
          </cell>
          <cell r="AU284">
            <v>41530</v>
          </cell>
        </row>
        <row r="285">
          <cell r="A285">
            <v>593100</v>
          </cell>
          <cell r="B285" t="str">
            <v>315/70R22.5 X LINE ENERGY D/. TL 154/150L MI</v>
          </cell>
          <cell r="C285">
            <v>180</v>
          </cell>
          <cell r="D285" t="str">
            <v>EUR RETREAD MICHELIN REMIX</v>
          </cell>
          <cell r="E285" t="str">
            <v>O</v>
          </cell>
          <cell r="F285">
            <v>180</v>
          </cell>
          <cell r="G285" t="str">
            <v>PL</v>
          </cell>
          <cell r="H285" t="str">
            <v>C</v>
          </cell>
          <cell r="I285" t="str">
            <v>X</v>
          </cell>
          <cell r="J285">
            <v>2</v>
          </cell>
          <cell r="K285" t="str">
            <v>MICHELIN</v>
          </cell>
          <cell r="L285" t="str">
            <v>WIS</v>
          </cell>
          <cell r="M285" t="str">
            <v>X LINE ENERGY D/.</v>
          </cell>
          <cell r="N285" t="str">
            <v>315/70R22.5</v>
          </cell>
          <cell r="O285">
            <v>315</v>
          </cell>
          <cell r="P285">
            <v>70</v>
          </cell>
          <cell r="Q285">
            <v>22.5</v>
          </cell>
          <cell r="R285" t="str">
            <v>R</v>
          </cell>
          <cell r="S285">
            <v>154</v>
          </cell>
          <cell r="T285">
            <v>150</v>
          </cell>
          <cell r="U285" t="str">
            <v>L</v>
          </cell>
          <cell r="V285">
            <v>0</v>
          </cell>
          <cell r="W285">
            <v>0</v>
          </cell>
          <cell r="X285" t="str">
            <v/>
          </cell>
          <cell r="Y285" t="str">
            <v/>
          </cell>
          <cell r="Z285">
            <v>0</v>
          </cell>
          <cell r="AA285">
            <v>61800</v>
          </cell>
          <cell r="AD285" t="str">
            <v>TL</v>
          </cell>
          <cell r="AE285" t="str">
            <v>C</v>
          </cell>
          <cell r="AF285" t="str">
            <v>G</v>
          </cell>
          <cell r="AG285" t="str">
            <v>A</v>
          </cell>
          <cell r="AH285" t="str">
            <v>D</v>
          </cell>
          <cell r="AI285" t="str">
            <v>MO</v>
          </cell>
          <cell r="AJ285">
            <v>15.5</v>
          </cell>
          <cell r="AK285">
            <v>3</v>
          </cell>
          <cell r="AL285" t="str">
            <v>XRCGAD</v>
          </cell>
          <cell r="AM285" t="str">
            <v>XPR</v>
          </cell>
          <cell r="AN285" t="str">
            <v>+</v>
          </cell>
          <cell r="AO285" t="str">
            <v>P</v>
          </cell>
          <cell r="AP285" t="str">
            <v>PLEU</v>
          </cell>
          <cell r="AQ285" t="str">
            <v>EUR2</v>
          </cell>
          <cell r="AR285">
            <v>20</v>
          </cell>
          <cell r="AS285" t="str">
            <v>PRE1</v>
          </cell>
          <cell r="AT285" t="str">
            <v>PRE1</v>
          </cell>
          <cell r="AU285">
            <v>41456</v>
          </cell>
        </row>
        <row r="286">
          <cell r="A286">
            <v>607064</v>
          </cell>
          <cell r="B286" t="str">
            <v>13R22.5 X WORKS XDY/.TL 156/150K MI</v>
          </cell>
          <cell r="C286">
            <v>180</v>
          </cell>
          <cell r="D286" t="str">
            <v>EUR RETREAD MICHELIN REMIX</v>
          </cell>
          <cell r="E286" t="str">
            <v>O</v>
          </cell>
          <cell r="F286">
            <v>180</v>
          </cell>
          <cell r="G286" t="str">
            <v>PL</v>
          </cell>
          <cell r="H286" t="str">
            <v>C</v>
          </cell>
          <cell r="I286" t="str">
            <v>X</v>
          </cell>
          <cell r="J286">
            <v>2</v>
          </cell>
          <cell r="K286" t="str">
            <v>MICHELIN</v>
          </cell>
          <cell r="L286" t="str">
            <v>V3D</v>
          </cell>
          <cell r="M286" t="str">
            <v>X WORKS XDY/.</v>
          </cell>
          <cell r="N286" t="str">
            <v>13R22.5</v>
          </cell>
          <cell r="O286">
            <v>13</v>
          </cell>
          <cell r="P286">
            <v>90</v>
          </cell>
          <cell r="Q286">
            <v>22.5</v>
          </cell>
          <cell r="R286" t="str">
            <v>R</v>
          </cell>
          <cell r="S286">
            <v>156</v>
          </cell>
          <cell r="T286">
            <v>150</v>
          </cell>
          <cell r="U286" t="str">
            <v>K</v>
          </cell>
          <cell r="V286">
            <v>0</v>
          </cell>
          <cell r="W286">
            <v>0</v>
          </cell>
          <cell r="X286" t="str">
            <v/>
          </cell>
          <cell r="Y286" t="str">
            <v/>
          </cell>
          <cell r="Z286">
            <v>0</v>
          </cell>
          <cell r="AA286">
            <v>78000</v>
          </cell>
          <cell r="AD286" t="str">
            <v>TL</v>
          </cell>
          <cell r="AE286" t="str">
            <v>C</v>
          </cell>
          <cell r="AF286" t="str">
            <v>G</v>
          </cell>
          <cell r="AG286" t="str">
            <v>Y</v>
          </cell>
          <cell r="AH286" t="str">
            <v>D</v>
          </cell>
          <cell r="AI286" t="str">
            <v>MO</v>
          </cell>
          <cell r="AJ286">
            <v>22.5</v>
          </cell>
          <cell r="AK286">
            <v>3</v>
          </cell>
          <cell r="AL286" t="str">
            <v>XRCGYD</v>
          </cell>
          <cell r="AM286" t="str">
            <v>XPM</v>
          </cell>
          <cell r="AN286" t="str">
            <v>+</v>
          </cell>
          <cell r="AO286" t="str">
            <v>P</v>
          </cell>
          <cell r="AP286" t="str">
            <v>PLEU</v>
          </cell>
          <cell r="AQ286" t="str">
            <v>EUR2</v>
          </cell>
          <cell r="AR286">
            <v>20</v>
          </cell>
          <cell r="AS286" t="str">
            <v>PRE1</v>
          </cell>
          <cell r="AT286" t="str">
            <v>PRE1</v>
          </cell>
          <cell r="AU286">
            <v>40603</v>
          </cell>
        </row>
        <row r="287">
          <cell r="A287">
            <v>610182</v>
          </cell>
          <cell r="B287" t="str">
            <v>315/70R22.5 X MULTI D RX2/. TL 154/150L MI</v>
          </cell>
          <cell r="C287">
            <v>180</v>
          </cell>
          <cell r="D287" t="str">
            <v>EUR RETREAD MICHELIN REMIX</v>
          </cell>
          <cell r="E287" t="str">
            <v>O</v>
          </cell>
          <cell r="F287">
            <v>180</v>
          </cell>
          <cell r="G287" t="str">
            <v>PL</v>
          </cell>
          <cell r="H287" t="str">
            <v>C</v>
          </cell>
          <cell r="I287" t="str">
            <v>X</v>
          </cell>
          <cell r="J287">
            <v>2</v>
          </cell>
          <cell r="K287" t="str">
            <v>MICHELIN</v>
          </cell>
          <cell r="L287" t="str">
            <v>P3C</v>
          </cell>
          <cell r="M287" t="str">
            <v>X MULTI D RX2/.</v>
          </cell>
          <cell r="N287" t="str">
            <v>315/70R22.5</v>
          </cell>
          <cell r="O287">
            <v>315</v>
          </cell>
          <cell r="P287">
            <v>70</v>
          </cell>
          <cell r="Q287">
            <v>22.5</v>
          </cell>
          <cell r="R287" t="str">
            <v>R</v>
          </cell>
          <cell r="S287">
            <v>154</v>
          </cell>
          <cell r="T287">
            <v>150</v>
          </cell>
          <cell r="U287" t="str">
            <v>L</v>
          </cell>
          <cell r="V287">
            <v>0</v>
          </cell>
          <cell r="W287">
            <v>0</v>
          </cell>
          <cell r="X287" t="str">
            <v/>
          </cell>
          <cell r="Y287" t="str">
            <v/>
          </cell>
          <cell r="Z287" t="str">
            <v/>
          </cell>
          <cell r="AA287">
            <v>65900</v>
          </cell>
          <cell r="AD287" t="str">
            <v>TL</v>
          </cell>
          <cell r="AE287" t="str">
            <v>C</v>
          </cell>
          <cell r="AF287" t="str">
            <v>G</v>
          </cell>
          <cell r="AG287" t="str">
            <v>E</v>
          </cell>
          <cell r="AH287" t="str">
            <v>D</v>
          </cell>
          <cell r="AI287" t="str">
            <v>MO</v>
          </cell>
          <cell r="AJ287">
            <v>18.5</v>
          </cell>
          <cell r="AK287">
            <v>3</v>
          </cell>
          <cell r="AL287" t="str">
            <v>XRCGED</v>
          </cell>
          <cell r="AM287" t="str">
            <v>XPR</v>
          </cell>
          <cell r="AN287" t="str">
            <v>+</v>
          </cell>
          <cell r="AO287" t="str">
            <v>P</v>
          </cell>
          <cell r="AP287" t="str">
            <v/>
          </cell>
          <cell r="AQ287" t="str">
            <v>EUR2</v>
          </cell>
          <cell r="AR287">
            <v>20</v>
          </cell>
          <cell r="AS287" t="str">
            <v>PRE1</v>
          </cell>
          <cell r="AT287" t="str">
            <v>PRE1</v>
          </cell>
          <cell r="AU287">
            <v>45536</v>
          </cell>
        </row>
        <row r="288">
          <cell r="A288">
            <v>615213</v>
          </cell>
          <cell r="B288" t="str">
            <v>205/65R17.5 X MAXTRAIL/ TL 129/127J MI</v>
          </cell>
          <cell r="C288">
            <v>180</v>
          </cell>
          <cell r="D288" t="str">
            <v>EUR RETREAD MICHELIN REMIX</v>
          </cell>
          <cell r="E288" t="str">
            <v>O</v>
          </cell>
          <cell r="F288">
            <v>180</v>
          </cell>
          <cell r="G288" t="str">
            <v>PL</v>
          </cell>
          <cell r="H288" t="str">
            <v>C</v>
          </cell>
          <cell r="I288" t="str">
            <v>X</v>
          </cell>
          <cell r="J288">
            <v>2</v>
          </cell>
          <cell r="K288" t="str">
            <v>MICHELIN</v>
          </cell>
          <cell r="L288" t="str">
            <v>V1R</v>
          </cell>
          <cell r="M288" t="str">
            <v>X MAXTRAIL/.</v>
          </cell>
          <cell r="N288" t="str">
            <v>205/65R17.5</v>
          </cell>
          <cell r="O288">
            <v>205</v>
          </cell>
          <cell r="P288">
            <v>65</v>
          </cell>
          <cell r="Q288">
            <v>17.5</v>
          </cell>
          <cell r="R288" t="str">
            <v>R</v>
          </cell>
          <cell r="S288">
            <v>129</v>
          </cell>
          <cell r="T288">
            <v>127</v>
          </cell>
          <cell r="U288" t="str">
            <v>J</v>
          </cell>
          <cell r="V288">
            <v>0</v>
          </cell>
          <cell r="W288">
            <v>0</v>
          </cell>
          <cell r="X288" t="str">
            <v/>
          </cell>
          <cell r="Y288" t="str">
            <v/>
          </cell>
          <cell r="Z288">
            <v>0</v>
          </cell>
          <cell r="AA288">
            <v>24000</v>
          </cell>
          <cell r="AD288" t="str">
            <v>TL</v>
          </cell>
          <cell r="AE288" t="str">
            <v>C</v>
          </cell>
          <cell r="AF288" t="str">
            <v>P</v>
          </cell>
          <cell r="AG288" t="str">
            <v>E</v>
          </cell>
          <cell r="AH288" t="str">
            <v>B</v>
          </cell>
          <cell r="AI288" t="str">
            <v>MO</v>
          </cell>
          <cell r="AJ288">
            <v>11.5</v>
          </cell>
          <cell r="AK288">
            <v>3</v>
          </cell>
          <cell r="AL288" t="str">
            <v>XTCPEB</v>
          </cell>
          <cell r="AM288" t="str">
            <v>XPR</v>
          </cell>
          <cell r="AN288" t="str">
            <v>+</v>
          </cell>
          <cell r="AO288" t="str">
            <v>P</v>
          </cell>
          <cell r="AP288" t="str">
            <v>PLEU</v>
          </cell>
          <cell r="AQ288" t="str">
            <v>EUR2</v>
          </cell>
          <cell r="AR288">
            <v>20</v>
          </cell>
          <cell r="AS288" t="str">
            <v>PRE1</v>
          </cell>
          <cell r="AT288" t="str">
            <v>PRE1</v>
          </cell>
          <cell r="AU288">
            <v>40483</v>
          </cell>
        </row>
        <row r="289">
          <cell r="A289">
            <v>619354</v>
          </cell>
          <cell r="B289" t="str">
            <v>245/70R17.5 X LINE ENERGY T/. TL 143/141J MI</v>
          </cell>
          <cell r="C289">
            <v>180</v>
          </cell>
          <cell r="D289" t="str">
            <v>EUR RETREAD MICHELIN REMIX</v>
          </cell>
          <cell r="E289" t="str">
            <v>O</v>
          </cell>
          <cell r="F289">
            <v>180</v>
          </cell>
          <cell r="G289" t="str">
            <v>PL</v>
          </cell>
          <cell r="H289" t="str">
            <v>C</v>
          </cell>
          <cell r="I289" t="str">
            <v>X</v>
          </cell>
          <cell r="J289">
            <v>2</v>
          </cell>
          <cell r="K289" t="str">
            <v>MICHELIN</v>
          </cell>
          <cell r="L289" t="str">
            <v>V8I</v>
          </cell>
          <cell r="M289" t="str">
            <v>X LINE ENERGY T/.</v>
          </cell>
          <cell r="N289" t="str">
            <v>245/70R17.5</v>
          </cell>
          <cell r="O289">
            <v>245</v>
          </cell>
          <cell r="P289">
            <v>70</v>
          </cell>
          <cell r="Q289">
            <v>17.5</v>
          </cell>
          <cell r="R289" t="str">
            <v>R</v>
          </cell>
          <cell r="S289">
            <v>143</v>
          </cell>
          <cell r="T289">
            <v>141</v>
          </cell>
          <cell r="U289" t="str">
            <v>J</v>
          </cell>
          <cell r="V289">
            <v>0</v>
          </cell>
          <cell r="W289">
            <v>0</v>
          </cell>
          <cell r="X289" t="str">
            <v/>
          </cell>
          <cell r="Y289" t="str">
            <v/>
          </cell>
          <cell r="Z289">
            <v>0</v>
          </cell>
          <cell r="AA289">
            <v>32224</v>
          </cell>
          <cell r="AD289" t="str">
            <v>TL</v>
          </cell>
          <cell r="AE289" t="str">
            <v>C</v>
          </cell>
          <cell r="AF289" t="str">
            <v>P</v>
          </cell>
          <cell r="AG289" t="str">
            <v>A</v>
          </cell>
          <cell r="AH289" t="str">
            <v>B</v>
          </cell>
          <cell r="AI289" t="str">
            <v>MO</v>
          </cell>
          <cell r="AJ289">
            <v>10</v>
          </cell>
          <cell r="AK289">
            <v>3</v>
          </cell>
          <cell r="AL289" t="str">
            <v>XRCPAB</v>
          </cell>
          <cell r="AM289" t="str">
            <v>XPR</v>
          </cell>
          <cell r="AN289" t="str">
            <v>+</v>
          </cell>
          <cell r="AO289" t="str">
            <v>P</v>
          </cell>
          <cell r="AP289" t="str">
            <v>PLEU</v>
          </cell>
          <cell r="AQ289" t="str">
            <v>EUR2</v>
          </cell>
          <cell r="AR289">
            <v>20</v>
          </cell>
          <cell r="AS289" t="str">
            <v>PRE1</v>
          </cell>
          <cell r="AT289" t="str">
            <v>PRE1</v>
          </cell>
          <cell r="AU289">
            <v>41974</v>
          </cell>
        </row>
        <row r="290">
          <cell r="A290">
            <v>624592</v>
          </cell>
          <cell r="B290" t="str">
            <v>245/70R17.5 XTE2+/. TL 143/141J MI</v>
          </cell>
          <cell r="C290">
            <v>180</v>
          </cell>
          <cell r="D290" t="str">
            <v>EUR RETREAD MICHELIN REMIX</v>
          </cell>
          <cell r="E290" t="str">
            <v>O</v>
          </cell>
          <cell r="F290">
            <v>180</v>
          </cell>
          <cell r="G290" t="str">
            <v>PL</v>
          </cell>
          <cell r="H290" t="str">
            <v>C</v>
          </cell>
          <cell r="I290" t="str">
            <v>X</v>
          </cell>
          <cell r="J290">
            <v>2</v>
          </cell>
          <cell r="K290" t="str">
            <v>MICHELIN</v>
          </cell>
          <cell r="L290" t="str">
            <v>V0V</v>
          </cell>
          <cell r="M290" t="str">
            <v>XTE2+/.</v>
          </cell>
          <cell r="N290" t="str">
            <v>245/70R17.5</v>
          </cell>
          <cell r="O290">
            <v>245</v>
          </cell>
          <cell r="P290">
            <v>70</v>
          </cell>
          <cell r="Q290">
            <v>17.5</v>
          </cell>
          <cell r="R290" t="str">
            <v>R</v>
          </cell>
          <cell r="S290">
            <v>143</v>
          </cell>
          <cell r="T290">
            <v>141</v>
          </cell>
          <cell r="U290" t="str">
            <v>J</v>
          </cell>
          <cell r="V290">
            <v>0</v>
          </cell>
          <cell r="W290">
            <v>0</v>
          </cell>
          <cell r="X290" t="str">
            <v/>
          </cell>
          <cell r="Y290" t="str">
            <v/>
          </cell>
          <cell r="Z290">
            <v>0</v>
          </cell>
          <cell r="AA290">
            <v>33000</v>
          </cell>
          <cell r="AD290" t="str">
            <v>TL</v>
          </cell>
          <cell r="AE290" t="str">
            <v>P</v>
          </cell>
          <cell r="AF290" t="str">
            <v>P</v>
          </cell>
          <cell r="AG290" t="str">
            <v>E</v>
          </cell>
          <cell r="AH290" t="str">
            <v>B</v>
          </cell>
          <cell r="AI290" t="str">
            <v>MO</v>
          </cell>
          <cell r="AJ290">
            <v>12.5</v>
          </cell>
          <cell r="AK290">
            <v>3</v>
          </cell>
          <cell r="AL290" t="str">
            <v>XRPPEB</v>
          </cell>
          <cell r="AM290" t="str">
            <v>XPR</v>
          </cell>
          <cell r="AN290" t="str">
            <v>+</v>
          </cell>
          <cell r="AO290" t="str">
            <v>P</v>
          </cell>
          <cell r="AP290" t="str">
            <v>PLEU</v>
          </cell>
          <cell r="AQ290" t="str">
            <v>EUR3</v>
          </cell>
          <cell r="AR290">
            <v>20</v>
          </cell>
          <cell r="AS290" t="str">
            <v>PRE1</v>
          </cell>
          <cell r="AT290" t="str">
            <v>PRE1</v>
          </cell>
          <cell r="AU290">
            <v>39630</v>
          </cell>
        </row>
        <row r="291">
          <cell r="A291">
            <v>629074</v>
          </cell>
          <cell r="B291" t="str">
            <v>355/50R22.5 X LINE ENERGY T/. TL 156K MI</v>
          </cell>
          <cell r="C291">
            <v>180</v>
          </cell>
          <cell r="D291" t="str">
            <v>EUR RETREAD MICHELIN REMIX</v>
          </cell>
          <cell r="E291" t="str">
            <v>O</v>
          </cell>
          <cell r="F291">
            <v>180</v>
          </cell>
          <cell r="G291" t="str">
            <v>PL</v>
          </cell>
          <cell r="H291" t="str">
            <v>C</v>
          </cell>
          <cell r="I291" t="str">
            <v>X</v>
          </cell>
          <cell r="J291">
            <v>2</v>
          </cell>
          <cell r="K291" t="str">
            <v>MICHELIN</v>
          </cell>
          <cell r="L291" t="str">
            <v>V8I</v>
          </cell>
          <cell r="M291" t="str">
            <v>X LINE ENERGY T/.</v>
          </cell>
          <cell r="N291" t="str">
            <v>355/50R22.5</v>
          </cell>
          <cell r="O291">
            <v>355</v>
          </cell>
          <cell r="P291">
            <v>50</v>
          </cell>
          <cell r="Q291">
            <v>22.5</v>
          </cell>
          <cell r="R291" t="str">
            <v>R</v>
          </cell>
          <cell r="S291">
            <v>156</v>
          </cell>
          <cell r="T291">
            <v>0</v>
          </cell>
          <cell r="U291" t="str">
            <v>K</v>
          </cell>
          <cell r="V291">
            <v>0</v>
          </cell>
          <cell r="W291">
            <v>0</v>
          </cell>
          <cell r="X291" t="str">
            <v/>
          </cell>
          <cell r="Y291" t="str">
            <v/>
          </cell>
          <cell r="Z291">
            <v>0</v>
          </cell>
          <cell r="AA291">
            <v>69400</v>
          </cell>
          <cell r="AD291" t="str">
            <v>TL</v>
          </cell>
          <cell r="AE291" t="str">
            <v>C</v>
          </cell>
          <cell r="AF291" t="str">
            <v>S</v>
          </cell>
          <cell r="AG291" t="str">
            <v>A</v>
          </cell>
          <cell r="AH291" t="str">
            <v>T</v>
          </cell>
          <cell r="AI291" t="str">
            <v>MO</v>
          </cell>
          <cell r="AJ291">
            <v>10.5</v>
          </cell>
          <cell r="AK291">
            <v>3</v>
          </cell>
          <cell r="AL291" t="str">
            <v>XRCSAT</v>
          </cell>
          <cell r="AM291" t="str">
            <v>XPR</v>
          </cell>
          <cell r="AN291" t="str">
            <v>+</v>
          </cell>
          <cell r="AO291" t="str">
            <v>P</v>
          </cell>
          <cell r="AP291" t="str">
            <v>PLEU</v>
          </cell>
          <cell r="AQ291" t="str">
            <v>EUR2</v>
          </cell>
          <cell r="AR291">
            <v>20</v>
          </cell>
          <cell r="AS291" t="str">
            <v>PRE1</v>
          </cell>
          <cell r="AT291" t="str">
            <v>PRE1</v>
          </cell>
          <cell r="AU291">
            <v>43739</v>
          </cell>
        </row>
        <row r="292">
          <cell r="A292">
            <v>630076</v>
          </cell>
          <cell r="B292" t="str">
            <v>385/65R22.5 X WORKS HL Z/. TL 164J MI</v>
          </cell>
          <cell r="C292">
            <v>180</v>
          </cell>
          <cell r="D292" t="str">
            <v>EUR RETREAD MICHELIN REMIX</v>
          </cell>
          <cell r="E292" t="str">
            <v>O</v>
          </cell>
          <cell r="F292">
            <v>180</v>
          </cell>
          <cell r="G292" t="str">
            <v>PL</v>
          </cell>
          <cell r="H292" t="str">
            <v>C</v>
          </cell>
          <cell r="I292" t="str">
            <v>X</v>
          </cell>
          <cell r="J292">
            <v>2</v>
          </cell>
          <cell r="K292" t="str">
            <v>MICHELIN</v>
          </cell>
          <cell r="L292" t="str">
            <v>F8T</v>
          </cell>
          <cell r="M292" t="str">
            <v>X WORKS HL Z/.</v>
          </cell>
          <cell r="N292" t="str">
            <v>385/65R22.5</v>
          </cell>
          <cell r="O292">
            <v>385</v>
          </cell>
          <cell r="P292">
            <v>65</v>
          </cell>
          <cell r="Q292">
            <v>22.5</v>
          </cell>
          <cell r="R292" t="str">
            <v>R</v>
          </cell>
          <cell r="S292">
            <v>164</v>
          </cell>
          <cell r="T292">
            <v>0</v>
          </cell>
          <cell r="U292" t="str">
            <v>J</v>
          </cell>
          <cell r="V292">
            <v>160</v>
          </cell>
          <cell r="W292">
            <v>0</v>
          </cell>
          <cell r="X292" t="str">
            <v>K</v>
          </cell>
          <cell r="Y292" t="str">
            <v/>
          </cell>
          <cell r="Z292">
            <v>0</v>
          </cell>
          <cell r="AA292">
            <v>79500</v>
          </cell>
          <cell r="AD292" t="str">
            <v>TL</v>
          </cell>
          <cell r="AE292" t="str">
            <v>C</v>
          </cell>
          <cell r="AF292" t="str">
            <v>S</v>
          </cell>
          <cell r="AG292" t="str">
            <v>Y</v>
          </cell>
          <cell r="AH292" t="str">
            <v>K</v>
          </cell>
          <cell r="AI292" t="str">
            <v>MO</v>
          </cell>
          <cell r="AJ292">
            <v>17</v>
          </cell>
          <cell r="AK292">
            <v>3</v>
          </cell>
          <cell r="AL292" t="str">
            <v>XRCSYK</v>
          </cell>
          <cell r="AM292" t="str">
            <v>XPM</v>
          </cell>
          <cell r="AN292" t="str">
            <v>+</v>
          </cell>
          <cell r="AO292" t="str">
            <v>P</v>
          </cell>
          <cell r="AP292" t="str">
            <v/>
          </cell>
          <cell r="AQ292" t="str">
            <v>EUR2</v>
          </cell>
          <cell r="AR292">
            <v>20</v>
          </cell>
          <cell r="AS292" t="str">
            <v>PRE1</v>
          </cell>
          <cell r="AT292" t="str">
            <v>PRE1</v>
          </cell>
          <cell r="AU292">
            <v>44986</v>
          </cell>
        </row>
        <row r="293">
          <cell r="A293">
            <v>632496</v>
          </cell>
          <cell r="B293" t="str">
            <v>315/80R22.5 X MULTI GRIP D/. TL 156/150L MI</v>
          </cell>
          <cell r="C293">
            <v>180</v>
          </cell>
          <cell r="D293" t="str">
            <v>EUR RETREAD MICHELIN REMIX</v>
          </cell>
          <cell r="E293" t="str">
            <v>O</v>
          </cell>
          <cell r="F293">
            <v>180</v>
          </cell>
          <cell r="G293" t="str">
            <v>PL</v>
          </cell>
          <cell r="H293" t="str">
            <v>C</v>
          </cell>
          <cell r="I293" t="str">
            <v>X</v>
          </cell>
          <cell r="J293">
            <v>2</v>
          </cell>
          <cell r="K293" t="str">
            <v>MICHELIN</v>
          </cell>
          <cell r="L293" t="str">
            <v>K1N</v>
          </cell>
          <cell r="M293" t="str">
            <v>X MULTI GRIP D/.</v>
          </cell>
          <cell r="N293" t="str">
            <v>315/80R22.5</v>
          </cell>
          <cell r="O293">
            <v>315</v>
          </cell>
          <cell r="P293">
            <v>80</v>
          </cell>
          <cell r="Q293">
            <v>22.5</v>
          </cell>
          <cell r="R293" t="str">
            <v>R</v>
          </cell>
          <cell r="S293">
            <v>156</v>
          </cell>
          <cell r="T293">
            <v>150</v>
          </cell>
          <cell r="U293" t="str">
            <v>L</v>
          </cell>
          <cell r="V293">
            <v>154</v>
          </cell>
          <cell r="W293">
            <v>150</v>
          </cell>
          <cell r="X293" t="str">
            <v>M</v>
          </cell>
          <cell r="Y293" t="str">
            <v/>
          </cell>
          <cell r="Z293">
            <v>0</v>
          </cell>
          <cell r="AA293">
            <v>71900</v>
          </cell>
          <cell r="AD293" t="str">
            <v>TL</v>
          </cell>
          <cell r="AE293" t="str">
            <v>C</v>
          </cell>
          <cell r="AF293" t="str">
            <v>G</v>
          </cell>
          <cell r="AG293" t="str">
            <v>W</v>
          </cell>
          <cell r="AH293" t="str">
            <v>D</v>
          </cell>
          <cell r="AI293" t="str">
            <v>MO</v>
          </cell>
          <cell r="AJ293">
            <v>19</v>
          </cell>
          <cell r="AK293">
            <v>3</v>
          </cell>
          <cell r="AL293" t="str">
            <v>XRCGWD</v>
          </cell>
          <cell r="AM293" t="str">
            <v>XPR</v>
          </cell>
          <cell r="AN293" t="str">
            <v>+</v>
          </cell>
          <cell r="AO293" t="str">
            <v>P</v>
          </cell>
          <cell r="AP293" t="str">
            <v/>
          </cell>
          <cell r="AQ293" t="str">
            <v>EUR2</v>
          </cell>
          <cell r="AR293">
            <v>20</v>
          </cell>
          <cell r="AS293" t="str">
            <v>PRE1</v>
          </cell>
          <cell r="AT293" t="str">
            <v>PRE1</v>
          </cell>
          <cell r="AU293">
            <v>44774</v>
          </cell>
        </row>
        <row r="294">
          <cell r="A294">
            <v>636846</v>
          </cell>
          <cell r="B294" t="str">
            <v>315/60R22.5 X MULTI D/. TL 152/148L MI</v>
          </cell>
          <cell r="C294">
            <v>180</v>
          </cell>
          <cell r="D294" t="str">
            <v>EUR RETREAD MICHELIN REMIX</v>
          </cell>
          <cell r="E294" t="str">
            <v>O</v>
          </cell>
          <cell r="F294">
            <v>180</v>
          </cell>
          <cell r="G294" t="str">
            <v>PL</v>
          </cell>
          <cell r="H294" t="str">
            <v>C</v>
          </cell>
          <cell r="I294" t="str">
            <v>X</v>
          </cell>
          <cell r="J294">
            <v>2</v>
          </cell>
          <cell r="K294" t="str">
            <v>MICHELIN</v>
          </cell>
          <cell r="L294" t="str">
            <v>WIG</v>
          </cell>
          <cell r="M294" t="str">
            <v>X MULTI D/.</v>
          </cell>
          <cell r="N294" t="str">
            <v>315/60R22.5</v>
          </cell>
          <cell r="O294">
            <v>315</v>
          </cell>
          <cell r="P294">
            <v>60</v>
          </cell>
          <cell r="Q294">
            <v>22.5</v>
          </cell>
          <cell r="R294" t="str">
            <v>R</v>
          </cell>
          <cell r="S294">
            <v>152</v>
          </cell>
          <cell r="T294">
            <v>148</v>
          </cell>
          <cell r="U294" t="str">
            <v>L</v>
          </cell>
          <cell r="V294">
            <v>0</v>
          </cell>
          <cell r="W294">
            <v>0</v>
          </cell>
          <cell r="X294" t="str">
            <v/>
          </cell>
          <cell r="Y294" t="str">
            <v/>
          </cell>
          <cell r="Z294">
            <v>0</v>
          </cell>
          <cell r="AA294">
            <v>60840</v>
          </cell>
          <cell r="AD294" t="str">
            <v>TL</v>
          </cell>
          <cell r="AE294" t="str">
            <v>C</v>
          </cell>
          <cell r="AF294" t="str">
            <v>G</v>
          </cell>
          <cell r="AG294" t="str">
            <v>E</v>
          </cell>
          <cell r="AH294" t="str">
            <v>D</v>
          </cell>
          <cell r="AI294" t="str">
            <v>MO</v>
          </cell>
          <cell r="AJ294">
            <v>15.5</v>
          </cell>
          <cell r="AK294">
            <v>3</v>
          </cell>
          <cell r="AL294" t="str">
            <v>XRCGED</v>
          </cell>
          <cell r="AM294" t="str">
            <v>XPM</v>
          </cell>
          <cell r="AN294" t="str">
            <v>+</v>
          </cell>
          <cell r="AO294" t="str">
            <v>P</v>
          </cell>
          <cell r="AP294" t="str">
            <v>PLEU</v>
          </cell>
          <cell r="AQ294" t="str">
            <v>EUR2</v>
          </cell>
          <cell r="AR294">
            <v>20</v>
          </cell>
          <cell r="AS294" t="str">
            <v>PRE1</v>
          </cell>
          <cell r="AT294" t="str">
            <v>PRE1</v>
          </cell>
          <cell r="AU294">
            <v>42979</v>
          </cell>
        </row>
        <row r="295">
          <cell r="A295">
            <v>658034</v>
          </cell>
          <cell r="B295" t="str">
            <v>385/65R22.5 XZY3/. TL 160K MI</v>
          </cell>
          <cell r="C295">
            <v>181</v>
          </cell>
          <cell r="D295" t="str">
            <v>EV REMIX</v>
          </cell>
          <cell r="E295" t="str">
            <v>O</v>
          </cell>
          <cell r="F295">
            <v>181</v>
          </cell>
          <cell r="G295" t="str">
            <v>PL</v>
          </cell>
          <cell r="H295" t="str">
            <v>C</v>
          </cell>
          <cell r="I295" t="str">
            <v>X</v>
          </cell>
          <cell r="J295">
            <v>2</v>
          </cell>
          <cell r="K295" t="str">
            <v>MICHELIN</v>
          </cell>
          <cell r="L295" t="str">
            <v>VZK</v>
          </cell>
          <cell r="M295" t="str">
            <v>XZY3/.</v>
          </cell>
          <cell r="N295" t="str">
            <v>385/65R22.5</v>
          </cell>
          <cell r="O295">
            <v>385</v>
          </cell>
          <cell r="P295">
            <v>65</v>
          </cell>
          <cell r="Q295">
            <v>22.5</v>
          </cell>
          <cell r="R295" t="str">
            <v>R</v>
          </cell>
          <cell r="S295">
            <v>160</v>
          </cell>
          <cell r="T295">
            <v>0</v>
          </cell>
          <cell r="U295" t="str">
            <v>K</v>
          </cell>
          <cell r="V295">
            <v>158</v>
          </cell>
          <cell r="W295">
            <v>0</v>
          </cell>
          <cell r="X295" t="str">
            <v>L</v>
          </cell>
          <cell r="Y295" t="str">
            <v/>
          </cell>
          <cell r="Z295">
            <v>0</v>
          </cell>
          <cell r="AA295">
            <v>79500</v>
          </cell>
          <cell r="AD295" t="str">
            <v>TL</v>
          </cell>
          <cell r="AE295" t="str">
            <v>C</v>
          </cell>
          <cell r="AF295" t="str">
            <v>S</v>
          </cell>
          <cell r="AG295" t="str">
            <v>Y</v>
          </cell>
          <cell r="AH295" t="str">
            <v>K</v>
          </cell>
          <cell r="AI295" t="str">
            <v>MO</v>
          </cell>
          <cell r="AJ295">
            <v>17</v>
          </cell>
          <cell r="AK295">
            <v>3</v>
          </cell>
          <cell r="AL295" t="str">
            <v>XRCSYK</v>
          </cell>
          <cell r="AM295" t="str">
            <v>XPM</v>
          </cell>
          <cell r="AN295" t="str">
            <v>+</v>
          </cell>
          <cell r="AO295" t="str">
            <v>P</v>
          </cell>
          <cell r="AP295" t="str">
            <v/>
          </cell>
          <cell r="AQ295" t="str">
            <v>EUR2</v>
          </cell>
          <cell r="AR295">
            <v>20</v>
          </cell>
          <cell r="AS295" t="str">
            <v>PRE1</v>
          </cell>
          <cell r="AT295" t="str">
            <v>PRE1</v>
          </cell>
          <cell r="AU295">
            <v>44986</v>
          </cell>
        </row>
        <row r="296">
          <cell r="A296">
            <v>661279</v>
          </cell>
          <cell r="B296" t="str">
            <v>315/80R22.5 X WORKS D RX2/. TL 156/150K MI</v>
          </cell>
          <cell r="C296">
            <v>180</v>
          </cell>
          <cell r="D296" t="str">
            <v>EUR RETREAD MICHELIN REMIX</v>
          </cell>
          <cell r="E296" t="str">
            <v>O</v>
          </cell>
          <cell r="F296">
            <v>180</v>
          </cell>
          <cell r="G296" t="str">
            <v>PL</v>
          </cell>
          <cell r="H296" t="str">
            <v>C</v>
          </cell>
          <cell r="I296" t="str">
            <v>X</v>
          </cell>
          <cell r="J296">
            <v>2</v>
          </cell>
          <cell r="K296" t="str">
            <v>MICHELIN</v>
          </cell>
          <cell r="L296" t="str">
            <v>C6F</v>
          </cell>
          <cell r="M296" t="str">
            <v>X WORKS D RX2/.</v>
          </cell>
          <cell r="N296" t="str">
            <v>315/80R22.5</v>
          </cell>
          <cell r="O296">
            <v>315</v>
          </cell>
          <cell r="P296">
            <v>80</v>
          </cell>
          <cell r="Q296">
            <v>22.5</v>
          </cell>
          <cell r="R296" t="str">
            <v>R</v>
          </cell>
          <cell r="S296">
            <v>156</v>
          </cell>
          <cell r="T296">
            <v>150</v>
          </cell>
          <cell r="U296" t="str">
            <v>K</v>
          </cell>
          <cell r="V296">
            <v>0</v>
          </cell>
          <cell r="W296">
            <v>0</v>
          </cell>
          <cell r="X296" t="str">
            <v/>
          </cell>
          <cell r="Y296" t="str">
            <v/>
          </cell>
          <cell r="Z296">
            <v>0</v>
          </cell>
          <cell r="AA296">
            <v>70300</v>
          </cell>
          <cell r="AD296" t="str">
            <v>TL</v>
          </cell>
          <cell r="AE296" t="str">
            <v>C</v>
          </cell>
          <cell r="AF296" t="str">
            <v>G</v>
          </cell>
          <cell r="AG296" t="str">
            <v>Y</v>
          </cell>
          <cell r="AH296" t="str">
            <v>D</v>
          </cell>
          <cell r="AI296" t="str">
            <v>MO</v>
          </cell>
          <cell r="AJ296">
            <v>21.5</v>
          </cell>
          <cell r="AK296">
            <v>3</v>
          </cell>
          <cell r="AL296" t="str">
            <v>XRCGYD</v>
          </cell>
          <cell r="AM296" t="str">
            <v>XPM</v>
          </cell>
          <cell r="AN296" t="str">
            <v>+</v>
          </cell>
          <cell r="AO296" t="str">
            <v>P</v>
          </cell>
          <cell r="AP296" t="str">
            <v>PLEU</v>
          </cell>
          <cell r="AQ296" t="str">
            <v>EUR2</v>
          </cell>
          <cell r="AR296">
            <v>20</v>
          </cell>
          <cell r="AS296" t="str">
            <v>PRE1</v>
          </cell>
          <cell r="AT296" t="str">
            <v>PRE1</v>
          </cell>
          <cell r="AU296">
            <v>43862</v>
          </cell>
        </row>
        <row r="297">
          <cell r="A297">
            <v>664035</v>
          </cell>
          <cell r="B297" t="str">
            <v>315/80R22.5 XDW ICE GRIP/.TL 156L MI</v>
          </cell>
          <cell r="C297">
            <v>180</v>
          </cell>
          <cell r="D297" t="str">
            <v>EUR RETREAD MICHELIN REMIX</v>
          </cell>
          <cell r="E297" t="str">
            <v>O</v>
          </cell>
          <cell r="F297">
            <v>180</v>
          </cell>
          <cell r="G297" t="str">
            <v>PL</v>
          </cell>
          <cell r="H297" t="str">
            <v>C</v>
          </cell>
          <cell r="I297" t="str">
            <v>X</v>
          </cell>
          <cell r="J297">
            <v>2</v>
          </cell>
          <cell r="K297" t="str">
            <v>MICHELIN</v>
          </cell>
          <cell r="L297" t="str">
            <v>WFI</v>
          </cell>
          <cell r="M297" t="str">
            <v>XDW ICE GRIP/.</v>
          </cell>
          <cell r="N297" t="str">
            <v>315/80R22.5</v>
          </cell>
          <cell r="O297">
            <v>315</v>
          </cell>
          <cell r="P297">
            <v>80</v>
          </cell>
          <cell r="Q297">
            <v>22.5</v>
          </cell>
          <cell r="R297" t="str">
            <v>R</v>
          </cell>
          <cell r="S297">
            <v>156</v>
          </cell>
          <cell r="T297">
            <v>0</v>
          </cell>
          <cell r="U297" t="str">
            <v>L</v>
          </cell>
          <cell r="V297">
            <v>0</v>
          </cell>
          <cell r="W297">
            <v>0</v>
          </cell>
          <cell r="X297" t="str">
            <v/>
          </cell>
          <cell r="Y297" t="str">
            <v/>
          </cell>
          <cell r="Z297">
            <v>0</v>
          </cell>
          <cell r="AA297">
            <v>74000</v>
          </cell>
          <cell r="AD297" t="str">
            <v>TL</v>
          </cell>
          <cell r="AE297" t="str">
            <v>C</v>
          </cell>
          <cell r="AF297" t="str">
            <v>G</v>
          </cell>
          <cell r="AG297" t="str">
            <v>W</v>
          </cell>
          <cell r="AH297" t="str">
            <v>D</v>
          </cell>
          <cell r="AI297" t="str">
            <v>MO</v>
          </cell>
          <cell r="AJ297">
            <v>20</v>
          </cell>
          <cell r="AK297">
            <v>3</v>
          </cell>
          <cell r="AL297" t="str">
            <v>XRCGWD</v>
          </cell>
          <cell r="AM297" t="str">
            <v>XPR</v>
          </cell>
          <cell r="AN297" t="str">
            <v>+</v>
          </cell>
          <cell r="AO297" t="str">
            <v>P</v>
          </cell>
          <cell r="AP297" t="str">
            <v>PLEU</v>
          </cell>
          <cell r="AQ297" t="str">
            <v>EUR3</v>
          </cell>
          <cell r="AR297">
            <v>20</v>
          </cell>
          <cell r="AS297" t="str">
            <v>PRE1</v>
          </cell>
          <cell r="AT297" t="str">
            <v>PRE1</v>
          </cell>
          <cell r="AU297">
            <v>39366</v>
          </cell>
        </row>
        <row r="298">
          <cell r="A298">
            <v>666659</v>
          </cell>
          <cell r="B298" t="str">
            <v>235/75R17.5 XDE2/.TL 132/130M MI</v>
          </cell>
          <cell r="C298">
            <v>180</v>
          </cell>
          <cell r="D298" t="str">
            <v>EUR RETREAD MICHELIN REMIX</v>
          </cell>
          <cell r="E298" t="str">
            <v>O</v>
          </cell>
          <cell r="F298">
            <v>180</v>
          </cell>
          <cell r="G298" t="str">
            <v>PL</v>
          </cell>
          <cell r="H298" t="str">
            <v>C</v>
          </cell>
          <cell r="I298" t="str">
            <v>X</v>
          </cell>
          <cell r="J298">
            <v>2</v>
          </cell>
          <cell r="K298" t="str">
            <v>MICHELIN</v>
          </cell>
          <cell r="L298" t="str">
            <v>VBC</v>
          </cell>
          <cell r="M298" t="str">
            <v>XDE2/.</v>
          </cell>
          <cell r="N298" t="str">
            <v>235/75R17.5</v>
          </cell>
          <cell r="O298">
            <v>235</v>
          </cell>
          <cell r="P298">
            <v>75</v>
          </cell>
          <cell r="Q298">
            <v>17.5</v>
          </cell>
          <cell r="R298" t="str">
            <v>R</v>
          </cell>
          <cell r="S298">
            <v>132</v>
          </cell>
          <cell r="T298">
            <v>130</v>
          </cell>
          <cell r="U298" t="str">
            <v>M</v>
          </cell>
          <cell r="V298">
            <v>0</v>
          </cell>
          <cell r="W298">
            <v>0</v>
          </cell>
          <cell r="X298" t="str">
            <v/>
          </cell>
          <cell r="Y298" t="str">
            <v/>
          </cell>
          <cell r="Z298">
            <v>0</v>
          </cell>
          <cell r="AA298">
            <v>29000</v>
          </cell>
          <cell r="AD298" t="str">
            <v>TL</v>
          </cell>
          <cell r="AE298" t="str">
            <v>C</v>
          </cell>
          <cell r="AF298" t="str">
            <v>P</v>
          </cell>
          <cell r="AG298" t="str">
            <v>E</v>
          </cell>
          <cell r="AH298" t="str">
            <v>D</v>
          </cell>
          <cell r="AI298" t="str">
            <v>MO</v>
          </cell>
          <cell r="AJ298">
            <v>15</v>
          </cell>
          <cell r="AK298">
            <v>3</v>
          </cell>
          <cell r="AL298" t="str">
            <v>XRCPED</v>
          </cell>
          <cell r="AM298" t="str">
            <v>XPU</v>
          </cell>
          <cell r="AN298" t="str">
            <v>+</v>
          </cell>
          <cell r="AO298" t="str">
            <v>P</v>
          </cell>
          <cell r="AP298" t="str">
            <v>PLEU</v>
          </cell>
          <cell r="AQ298" t="str">
            <v>EUR3</v>
          </cell>
          <cell r="AR298">
            <v>20</v>
          </cell>
          <cell r="AS298" t="str">
            <v>PRE1</v>
          </cell>
          <cell r="AT298" t="str">
            <v>PRE1</v>
          </cell>
          <cell r="AU298">
            <v>39508</v>
          </cell>
        </row>
        <row r="299">
          <cell r="A299">
            <v>674094</v>
          </cell>
          <cell r="B299" t="str">
            <v>275/70 R 22.5 XTY2/. TL 148 J</v>
          </cell>
          <cell r="C299">
            <v>180</v>
          </cell>
          <cell r="D299" t="str">
            <v>EUR RETREAD MICHELIN REMIX</v>
          </cell>
          <cell r="E299" t="str">
            <v>O</v>
          </cell>
          <cell r="F299">
            <v>180</v>
          </cell>
          <cell r="G299" t="str">
            <v>PL</v>
          </cell>
          <cell r="H299" t="str">
            <v>C</v>
          </cell>
          <cell r="I299" t="str">
            <v>X</v>
          </cell>
          <cell r="J299">
            <v>2</v>
          </cell>
          <cell r="K299" t="str">
            <v>MICHELIN</v>
          </cell>
          <cell r="L299" t="str">
            <v>VD1</v>
          </cell>
          <cell r="M299" t="str">
            <v>XTY2/.</v>
          </cell>
          <cell r="N299" t="str">
            <v>275/70R22.5</v>
          </cell>
          <cell r="O299">
            <v>275</v>
          </cell>
          <cell r="P299">
            <v>70</v>
          </cell>
          <cell r="Q299">
            <v>22.5</v>
          </cell>
          <cell r="R299" t="str">
            <v>R</v>
          </cell>
          <cell r="S299">
            <v>148</v>
          </cell>
          <cell r="T299">
            <v>0</v>
          </cell>
          <cell r="U299" t="str">
            <v>J</v>
          </cell>
          <cell r="V299">
            <v>0</v>
          </cell>
          <cell r="W299">
            <v>0</v>
          </cell>
          <cell r="X299" t="str">
            <v/>
          </cell>
          <cell r="Y299" t="str">
            <v/>
          </cell>
          <cell r="Z299">
            <v>0</v>
          </cell>
          <cell r="AA299">
            <v>54560</v>
          </cell>
          <cell r="AD299" t="str">
            <v>TL</v>
          </cell>
          <cell r="AE299" t="str">
            <v>C</v>
          </cell>
          <cell r="AF299" t="str">
            <v>G</v>
          </cell>
          <cell r="AG299" t="str">
            <v>Y</v>
          </cell>
          <cell r="AH299" t="str">
            <v>T</v>
          </cell>
          <cell r="AI299" t="str">
            <v>MO</v>
          </cell>
          <cell r="AJ299">
            <v>17</v>
          </cell>
          <cell r="AK299">
            <v>3</v>
          </cell>
          <cell r="AL299" t="str">
            <v>XRCGYT</v>
          </cell>
          <cell r="AM299" t="str">
            <v>XPM</v>
          </cell>
          <cell r="AN299" t="str">
            <v>+</v>
          </cell>
          <cell r="AO299" t="str">
            <v>P</v>
          </cell>
          <cell r="AP299" t="str">
            <v>PLEU</v>
          </cell>
          <cell r="AQ299" t="str">
            <v>EUR3</v>
          </cell>
          <cell r="AR299">
            <v>20</v>
          </cell>
          <cell r="AS299" t="str">
            <v>PRE1</v>
          </cell>
          <cell r="AT299" t="str">
            <v>PRE1</v>
          </cell>
          <cell r="AU299">
            <v>39366</v>
          </cell>
        </row>
        <row r="300">
          <cell r="A300">
            <v>684118</v>
          </cell>
          <cell r="B300" t="str">
            <v>315/80R22.5 X WORKS D/. TL 156/150K</v>
          </cell>
          <cell r="C300">
            <v>180</v>
          </cell>
          <cell r="D300" t="str">
            <v>EUR RETREAD MICHELIN REMIX</v>
          </cell>
          <cell r="E300" t="str">
            <v>O</v>
          </cell>
          <cell r="F300">
            <v>180</v>
          </cell>
          <cell r="G300" t="str">
            <v>PL</v>
          </cell>
          <cell r="H300" t="str">
            <v>C</v>
          </cell>
          <cell r="I300" t="str">
            <v>X</v>
          </cell>
          <cell r="J300">
            <v>2</v>
          </cell>
          <cell r="K300" t="str">
            <v>MICHELIN</v>
          </cell>
          <cell r="L300" t="str">
            <v>ATF</v>
          </cell>
          <cell r="M300" t="str">
            <v>X WORKS D/.</v>
          </cell>
          <cell r="N300" t="str">
            <v>315/80R22.5</v>
          </cell>
          <cell r="O300">
            <v>315</v>
          </cell>
          <cell r="P300">
            <v>80</v>
          </cell>
          <cell r="Q300">
            <v>22.5</v>
          </cell>
          <cell r="R300" t="str">
            <v>R</v>
          </cell>
          <cell r="S300">
            <v>156</v>
          </cell>
          <cell r="T300">
            <v>150</v>
          </cell>
          <cell r="U300" t="str">
            <v>K</v>
          </cell>
          <cell r="V300">
            <v>0</v>
          </cell>
          <cell r="W300">
            <v>0</v>
          </cell>
          <cell r="X300" t="str">
            <v/>
          </cell>
          <cell r="Y300" t="str">
            <v/>
          </cell>
          <cell r="Z300">
            <v>0</v>
          </cell>
          <cell r="AA300">
            <v>70300</v>
          </cell>
          <cell r="AD300" t="str">
            <v>TL</v>
          </cell>
          <cell r="AE300" t="str">
            <v>C</v>
          </cell>
          <cell r="AF300" t="str">
            <v>G</v>
          </cell>
          <cell r="AG300" t="str">
            <v>Y</v>
          </cell>
          <cell r="AH300" t="str">
            <v>D</v>
          </cell>
          <cell r="AI300" t="str">
            <v>MO</v>
          </cell>
          <cell r="AJ300">
            <v>21.5</v>
          </cell>
          <cell r="AK300">
            <v>3</v>
          </cell>
          <cell r="AL300" t="str">
            <v>XRCGYD</v>
          </cell>
          <cell r="AM300" t="str">
            <v>XPM</v>
          </cell>
          <cell r="AN300" t="str">
            <v>+</v>
          </cell>
          <cell r="AO300" t="str">
            <v>P</v>
          </cell>
          <cell r="AP300" t="str">
            <v>PLEU</v>
          </cell>
          <cell r="AQ300" t="str">
            <v>EUR2</v>
          </cell>
          <cell r="AR300">
            <v>20</v>
          </cell>
          <cell r="AS300" t="str">
            <v>PRE1</v>
          </cell>
          <cell r="AT300" t="str">
            <v>PRE1</v>
          </cell>
          <cell r="AU300">
            <v>43160</v>
          </cell>
        </row>
        <row r="301">
          <cell r="A301">
            <v>698853</v>
          </cell>
          <cell r="B301" t="str">
            <v>385/55R22.5 X MULTI T2/. TL 160K MI</v>
          </cell>
          <cell r="C301">
            <v>180</v>
          </cell>
          <cell r="D301" t="str">
            <v>EUR RETREAD MICHELIN REMIX</v>
          </cell>
          <cell r="E301" t="str">
            <v>O</v>
          </cell>
          <cell r="F301">
            <v>180</v>
          </cell>
          <cell r="G301" t="str">
            <v>PL</v>
          </cell>
          <cell r="H301" t="str">
            <v>C</v>
          </cell>
          <cell r="I301" t="str">
            <v>X</v>
          </cell>
          <cell r="J301">
            <v>2</v>
          </cell>
          <cell r="K301" t="str">
            <v>MICHELIN</v>
          </cell>
          <cell r="L301" t="str">
            <v>ATE</v>
          </cell>
          <cell r="M301" t="str">
            <v>X MULTI T2/.</v>
          </cell>
          <cell r="N301" t="str">
            <v>385/55R22.5</v>
          </cell>
          <cell r="O301">
            <v>385</v>
          </cell>
          <cell r="P301">
            <v>55</v>
          </cell>
          <cell r="Q301">
            <v>22.5</v>
          </cell>
          <cell r="R301" t="str">
            <v>R</v>
          </cell>
          <cell r="S301">
            <v>160</v>
          </cell>
          <cell r="T301">
            <v>0</v>
          </cell>
          <cell r="U301" t="str">
            <v>K</v>
          </cell>
          <cell r="V301">
            <v>0</v>
          </cell>
          <cell r="W301">
            <v>0</v>
          </cell>
          <cell r="X301" t="str">
            <v/>
          </cell>
          <cell r="Y301" t="str">
            <v/>
          </cell>
          <cell r="Z301">
            <v>0</v>
          </cell>
          <cell r="AA301">
            <v>68000</v>
          </cell>
          <cell r="AD301" t="str">
            <v>TL</v>
          </cell>
          <cell r="AE301" t="str">
            <v>C</v>
          </cell>
          <cell r="AF301" t="str">
            <v>S</v>
          </cell>
          <cell r="AG301" t="str">
            <v>E</v>
          </cell>
          <cell r="AH301" t="str">
            <v>T</v>
          </cell>
          <cell r="AI301" t="str">
            <v>MO</v>
          </cell>
          <cell r="AJ301">
            <v>14</v>
          </cell>
          <cell r="AK301">
            <v>3</v>
          </cell>
          <cell r="AL301" t="str">
            <v>XRCSET</v>
          </cell>
          <cell r="AM301" t="str">
            <v>XPM</v>
          </cell>
          <cell r="AN301" t="str">
            <v>+</v>
          </cell>
          <cell r="AO301" t="str">
            <v>P</v>
          </cell>
          <cell r="AP301" t="str">
            <v>PLEU</v>
          </cell>
          <cell r="AQ301" t="str">
            <v>EUR2</v>
          </cell>
          <cell r="AR301">
            <v>20</v>
          </cell>
          <cell r="AS301" t="str">
            <v>PRE1</v>
          </cell>
          <cell r="AT301" t="str">
            <v>PRE1</v>
          </cell>
          <cell r="AU301">
            <v>43891</v>
          </cell>
          <cell r="AV301">
            <v>45658</v>
          </cell>
          <cell r="AW301">
            <v>45658</v>
          </cell>
        </row>
        <row r="302">
          <cell r="A302">
            <v>707323</v>
          </cell>
          <cell r="B302" t="str">
            <v>315/80 R 22.5 XZE2+/. TL 156L</v>
          </cell>
          <cell r="C302">
            <v>180</v>
          </cell>
          <cell r="D302" t="str">
            <v>EUR RETREAD MICHELIN REMIX</v>
          </cell>
          <cell r="E302" t="str">
            <v>O</v>
          </cell>
          <cell r="F302">
            <v>180</v>
          </cell>
          <cell r="G302" t="str">
            <v>PL</v>
          </cell>
          <cell r="H302" t="str">
            <v>C</v>
          </cell>
          <cell r="I302" t="str">
            <v>X</v>
          </cell>
          <cell r="J302">
            <v>2</v>
          </cell>
          <cell r="K302" t="str">
            <v>MICHELIN</v>
          </cell>
          <cell r="L302" t="str">
            <v>VX3</v>
          </cell>
          <cell r="M302" t="str">
            <v>XZE2+/.</v>
          </cell>
          <cell r="N302" t="str">
            <v>315/80R22.5</v>
          </cell>
          <cell r="O302">
            <v>315</v>
          </cell>
          <cell r="P302">
            <v>80</v>
          </cell>
          <cell r="Q302">
            <v>22.5</v>
          </cell>
          <cell r="R302" t="str">
            <v>R</v>
          </cell>
          <cell r="S302">
            <v>156</v>
          </cell>
          <cell r="T302">
            <v>0</v>
          </cell>
          <cell r="U302" t="str">
            <v>L</v>
          </cell>
          <cell r="V302">
            <v>0</v>
          </cell>
          <cell r="W302">
            <v>0</v>
          </cell>
          <cell r="X302" t="str">
            <v/>
          </cell>
          <cell r="Y302" t="str">
            <v/>
          </cell>
          <cell r="Z302">
            <v>0</v>
          </cell>
          <cell r="AA302">
            <v>68000</v>
          </cell>
          <cell r="AD302" t="str">
            <v>TL</v>
          </cell>
          <cell r="AE302" t="str">
            <v>C</v>
          </cell>
          <cell r="AF302" t="str">
            <v>G</v>
          </cell>
          <cell r="AG302" t="str">
            <v>E</v>
          </cell>
          <cell r="AH302" t="str">
            <v>K</v>
          </cell>
          <cell r="AI302" t="str">
            <v>MO</v>
          </cell>
          <cell r="AJ302">
            <v>16.3</v>
          </cell>
          <cell r="AK302">
            <v>3</v>
          </cell>
          <cell r="AL302" t="str">
            <v>XRCGEK</v>
          </cell>
          <cell r="AM302" t="str">
            <v>XPR</v>
          </cell>
          <cell r="AN302" t="str">
            <v>+</v>
          </cell>
          <cell r="AO302" t="str">
            <v>P</v>
          </cell>
          <cell r="AP302" t="str">
            <v>PLEU</v>
          </cell>
          <cell r="AQ302" t="str">
            <v>EUR3</v>
          </cell>
          <cell r="AR302">
            <v>20</v>
          </cell>
          <cell r="AS302" t="str">
            <v>PRE1</v>
          </cell>
          <cell r="AT302" t="str">
            <v>PRE1</v>
          </cell>
          <cell r="AU302">
            <v>39366</v>
          </cell>
        </row>
        <row r="303">
          <cell r="A303">
            <v>726622</v>
          </cell>
          <cell r="B303" t="str">
            <v>13R22.5 X WORKS D RX2/. TL 156/150K MI</v>
          </cell>
          <cell r="C303">
            <v>180</v>
          </cell>
          <cell r="D303" t="str">
            <v>EUR RETREAD MICHELIN REMIX</v>
          </cell>
          <cell r="E303" t="str">
            <v>O</v>
          </cell>
          <cell r="F303">
            <v>180</v>
          </cell>
          <cell r="G303" t="str">
            <v>PL</v>
          </cell>
          <cell r="H303" t="str">
            <v>C</v>
          </cell>
          <cell r="I303" t="str">
            <v>X</v>
          </cell>
          <cell r="J303">
            <v>2</v>
          </cell>
          <cell r="K303" t="str">
            <v>MICHELIN</v>
          </cell>
          <cell r="L303" t="str">
            <v>C6F</v>
          </cell>
          <cell r="M303" t="str">
            <v>X WORKS D RX2/.</v>
          </cell>
          <cell r="N303" t="str">
            <v>13R22.5</v>
          </cell>
          <cell r="O303">
            <v>13</v>
          </cell>
          <cell r="P303">
            <v>90</v>
          </cell>
          <cell r="Q303">
            <v>22.5</v>
          </cell>
          <cell r="R303" t="str">
            <v>R</v>
          </cell>
          <cell r="S303">
            <v>156</v>
          </cell>
          <cell r="T303">
            <v>150</v>
          </cell>
          <cell r="U303" t="str">
            <v>K</v>
          </cell>
          <cell r="V303">
            <v>0</v>
          </cell>
          <cell r="W303">
            <v>0</v>
          </cell>
          <cell r="X303" t="str">
            <v/>
          </cell>
          <cell r="Y303" t="str">
            <v/>
          </cell>
          <cell r="Z303">
            <v>0</v>
          </cell>
          <cell r="AA303">
            <v>83900</v>
          </cell>
          <cell r="AD303" t="str">
            <v>TL</v>
          </cell>
          <cell r="AE303" t="str">
            <v>C</v>
          </cell>
          <cell r="AF303" t="str">
            <v>G</v>
          </cell>
          <cell r="AG303" t="str">
            <v>Y</v>
          </cell>
          <cell r="AH303" t="str">
            <v>D</v>
          </cell>
          <cell r="AI303" t="str">
            <v>MO</v>
          </cell>
          <cell r="AJ303">
            <v>23</v>
          </cell>
          <cell r="AK303">
            <v>3</v>
          </cell>
          <cell r="AL303" t="str">
            <v>XRCGYD</v>
          </cell>
          <cell r="AM303" t="str">
            <v>XPR</v>
          </cell>
          <cell r="AN303" t="str">
            <v>+</v>
          </cell>
          <cell r="AO303" t="str">
            <v>P</v>
          </cell>
          <cell r="AP303" t="str">
            <v>PLEU</v>
          </cell>
          <cell r="AQ303" t="str">
            <v>EUR2</v>
          </cell>
          <cell r="AR303">
            <v>20</v>
          </cell>
          <cell r="AS303" t="str">
            <v>PRE1</v>
          </cell>
          <cell r="AT303" t="str">
            <v>PRE1</v>
          </cell>
          <cell r="AU303">
            <v>44105</v>
          </cell>
        </row>
        <row r="304">
          <cell r="A304">
            <v>735331</v>
          </cell>
          <cell r="B304" t="str">
            <v>285/70R19.5 X MULTI D/. TL 146/144L MI</v>
          </cell>
          <cell r="C304">
            <v>180</v>
          </cell>
          <cell r="D304" t="str">
            <v>EUR RETREAD MICHELIN REMIX</v>
          </cell>
          <cell r="E304" t="str">
            <v>O</v>
          </cell>
          <cell r="F304">
            <v>180</v>
          </cell>
          <cell r="G304" t="str">
            <v>PL</v>
          </cell>
          <cell r="H304" t="str">
            <v>C</v>
          </cell>
          <cell r="I304" t="str">
            <v>X</v>
          </cell>
          <cell r="J304">
            <v>2</v>
          </cell>
          <cell r="K304" t="str">
            <v>MICHELIN</v>
          </cell>
          <cell r="L304" t="str">
            <v>WIG</v>
          </cell>
          <cell r="M304" t="str">
            <v>X MULTI D/.</v>
          </cell>
          <cell r="N304" t="str">
            <v>285/70R19.5</v>
          </cell>
          <cell r="O304">
            <v>285</v>
          </cell>
          <cell r="P304">
            <v>70</v>
          </cell>
          <cell r="Q304">
            <v>19.5</v>
          </cell>
          <cell r="R304" t="str">
            <v>R</v>
          </cell>
          <cell r="S304">
            <v>146</v>
          </cell>
          <cell r="T304">
            <v>144</v>
          </cell>
          <cell r="U304" t="str">
            <v>L</v>
          </cell>
          <cell r="V304">
            <v>0</v>
          </cell>
          <cell r="W304">
            <v>0</v>
          </cell>
          <cell r="X304" t="str">
            <v/>
          </cell>
          <cell r="Y304" t="str">
            <v/>
          </cell>
          <cell r="Z304">
            <v>0</v>
          </cell>
          <cell r="AA304">
            <v>43500</v>
          </cell>
          <cell r="AD304" t="str">
            <v>TL</v>
          </cell>
          <cell r="AE304" t="str">
            <v>C</v>
          </cell>
          <cell r="AF304" t="str">
            <v>M</v>
          </cell>
          <cell r="AG304" t="str">
            <v>E</v>
          </cell>
          <cell r="AH304" t="str">
            <v>D</v>
          </cell>
          <cell r="AI304" t="str">
            <v>MO</v>
          </cell>
          <cell r="AJ304">
            <v>13.5</v>
          </cell>
          <cell r="AK304">
            <v>3</v>
          </cell>
          <cell r="AL304" t="str">
            <v>XRCMED</v>
          </cell>
          <cell r="AM304" t="str">
            <v>XPR</v>
          </cell>
          <cell r="AN304" t="str">
            <v>+</v>
          </cell>
          <cell r="AO304" t="str">
            <v>P</v>
          </cell>
          <cell r="AP304" t="str">
            <v>PLEU</v>
          </cell>
          <cell r="AQ304" t="str">
            <v>EUR2</v>
          </cell>
          <cell r="AR304">
            <v>20</v>
          </cell>
          <cell r="AS304" t="str">
            <v>PRE1</v>
          </cell>
          <cell r="AT304" t="str">
            <v>PRE1</v>
          </cell>
          <cell r="AU304">
            <v>42979</v>
          </cell>
        </row>
        <row r="305">
          <cell r="A305">
            <v>768275</v>
          </cell>
          <cell r="B305" t="str">
            <v>385/65R22.5 X MULTI HL T/. TL 164K MI</v>
          </cell>
          <cell r="C305">
            <v>180</v>
          </cell>
          <cell r="D305" t="str">
            <v>EUR RETREAD MICHELIN REMIX</v>
          </cell>
          <cell r="E305" t="str">
            <v>O</v>
          </cell>
          <cell r="F305">
            <v>180</v>
          </cell>
          <cell r="G305" t="str">
            <v>PL</v>
          </cell>
          <cell r="H305" t="str">
            <v>C</v>
          </cell>
          <cell r="I305" t="str">
            <v>X</v>
          </cell>
          <cell r="J305">
            <v>2</v>
          </cell>
          <cell r="K305" t="str">
            <v>MICHELIN</v>
          </cell>
          <cell r="L305" t="str">
            <v>D1X</v>
          </cell>
          <cell r="M305" t="str">
            <v>X MULTI HL T/.</v>
          </cell>
          <cell r="N305" t="str">
            <v>385/65R22.5</v>
          </cell>
          <cell r="O305">
            <v>385</v>
          </cell>
          <cell r="P305">
            <v>65</v>
          </cell>
          <cell r="Q305">
            <v>22.5</v>
          </cell>
          <cell r="R305" t="str">
            <v>R</v>
          </cell>
          <cell r="S305">
            <v>164</v>
          </cell>
          <cell r="T305">
            <v>0</v>
          </cell>
          <cell r="U305" t="str">
            <v>K</v>
          </cell>
          <cell r="V305">
            <v>0</v>
          </cell>
          <cell r="W305">
            <v>0</v>
          </cell>
          <cell r="X305" t="str">
            <v/>
          </cell>
          <cell r="Y305" t="str">
            <v/>
          </cell>
          <cell r="Z305" t="str">
            <v/>
          </cell>
          <cell r="AA305">
            <v>81700</v>
          </cell>
          <cell r="AD305" t="str">
            <v>TL</v>
          </cell>
          <cell r="AE305" t="str">
            <v>C</v>
          </cell>
          <cell r="AF305" t="str">
            <v>S</v>
          </cell>
          <cell r="AG305" t="str">
            <v>E</v>
          </cell>
          <cell r="AH305" t="str">
            <v>T</v>
          </cell>
          <cell r="AI305" t="str">
            <v>MO</v>
          </cell>
          <cell r="AJ305">
            <v>15.5</v>
          </cell>
          <cell r="AK305">
            <v>3</v>
          </cell>
          <cell r="AL305" t="str">
            <v>XRCSET</v>
          </cell>
          <cell r="AM305" t="str">
            <v>XPR</v>
          </cell>
          <cell r="AN305" t="str">
            <v>+</v>
          </cell>
          <cell r="AO305" t="str">
            <v>P</v>
          </cell>
          <cell r="AP305" t="str">
            <v>PLEU</v>
          </cell>
          <cell r="AQ305" t="str">
            <v>EUR2</v>
          </cell>
          <cell r="AR305">
            <v>20</v>
          </cell>
          <cell r="AS305" t="str">
            <v>PRE1</v>
          </cell>
          <cell r="AT305" t="str">
            <v>PRE1</v>
          </cell>
          <cell r="AU305">
            <v>44440</v>
          </cell>
        </row>
        <row r="306">
          <cell r="A306">
            <v>785604</v>
          </cell>
          <cell r="B306" t="str">
            <v>295/80R22.5 X COACH D/. TL 154/150M MI</v>
          </cell>
          <cell r="C306">
            <v>180</v>
          </cell>
          <cell r="D306" t="str">
            <v>EUR RETREAD MICHELIN REMIX</v>
          </cell>
          <cell r="E306" t="str">
            <v>N</v>
          </cell>
          <cell r="F306">
            <v>180</v>
          </cell>
          <cell r="G306" t="str">
            <v>PL</v>
          </cell>
          <cell r="H306" t="str">
            <v>C</v>
          </cell>
          <cell r="I306" t="str">
            <v>X</v>
          </cell>
          <cell r="J306">
            <v>2</v>
          </cell>
          <cell r="K306" t="str">
            <v>MICHELIN</v>
          </cell>
          <cell r="L306" t="str">
            <v>1ON</v>
          </cell>
          <cell r="M306" t="str">
            <v>X COACH D</v>
          </cell>
          <cell r="N306" t="str">
            <v>295/80R22.5</v>
          </cell>
          <cell r="O306">
            <v>295</v>
          </cell>
          <cell r="P306">
            <v>80</v>
          </cell>
          <cell r="Q306">
            <v>22.5</v>
          </cell>
          <cell r="R306" t="str">
            <v>R</v>
          </cell>
          <cell r="S306">
            <v>154</v>
          </cell>
          <cell r="T306">
            <v>150</v>
          </cell>
          <cell r="U306" t="str">
            <v>M</v>
          </cell>
          <cell r="V306">
            <v>0</v>
          </cell>
          <cell r="W306">
            <v>0</v>
          </cell>
          <cell r="X306" t="str">
            <v/>
          </cell>
          <cell r="Y306" t="str">
            <v/>
          </cell>
          <cell r="Z306">
            <v>0</v>
          </cell>
          <cell r="AA306">
            <v>64700</v>
          </cell>
          <cell r="AD306" t="str">
            <v>TL</v>
          </cell>
          <cell r="AE306" t="str">
            <v>C</v>
          </cell>
          <cell r="AF306" t="str">
            <v>G</v>
          </cell>
          <cell r="AG306" t="str">
            <v>E</v>
          </cell>
          <cell r="AH306" t="str">
            <v>D</v>
          </cell>
          <cell r="AI306" t="str">
            <v>RC</v>
          </cell>
          <cell r="AJ306">
            <v>18.5</v>
          </cell>
          <cell r="AK306">
            <v>3</v>
          </cell>
          <cell r="AL306" t="str">
            <v>XRCGED</v>
          </cell>
          <cell r="AM306" t="str">
            <v>XPR</v>
          </cell>
          <cell r="AN306" t="str">
            <v>P</v>
          </cell>
          <cell r="AO306" t="str">
            <v>D</v>
          </cell>
          <cell r="AP306" t="str">
            <v/>
          </cell>
          <cell r="AQ306" t="str">
            <v>EUR2</v>
          </cell>
          <cell r="AR306">
            <v>20</v>
          </cell>
          <cell r="AS306" t="str">
            <v>PRE1</v>
          </cell>
          <cell r="AT306" t="str">
            <v>PRE1</v>
          </cell>
          <cell r="AU306">
            <v>45778</v>
          </cell>
        </row>
        <row r="307">
          <cell r="A307">
            <v>787052</v>
          </cell>
          <cell r="B307" t="str">
            <v>265/70R19.5 X MULTI D/. TL 140/138M MI</v>
          </cell>
          <cell r="C307">
            <v>180</v>
          </cell>
          <cell r="D307" t="str">
            <v>EUR RETREAD MICHELIN REMIX</v>
          </cell>
          <cell r="E307" t="str">
            <v>O</v>
          </cell>
          <cell r="F307">
            <v>180</v>
          </cell>
          <cell r="G307" t="str">
            <v>PL</v>
          </cell>
          <cell r="H307" t="str">
            <v>C</v>
          </cell>
          <cell r="I307" t="str">
            <v>X</v>
          </cell>
          <cell r="J307">
            <v>2</v>
          </cell>
          <cell r="K307" t="str">
            <v>MICHELIN</v>
          </cell>
          <cell r="L307" t="str">
            <v>WIG</v>
          </cell>
          <cell r="M307" t="str">
            <v>X MULTI D/.</v>
          </cell>
          <cell r="N307" t="str">
            <v>265/70R19.5</v>
          </cell>
          <cell r="O307">
            <v>265</v>
          </cell>
          <cell r="P307">
            <v>70</v>
          </cell>
          <cell r="Q307">
            <v>19.5</v>
          </cell>
          <cell r="R307" t="str">
            <v>R</v>
          </cell>
          <cell r="S307">
            <v>140</v>
          </cell>
          <cell r="T307">
            <v>138</v>
          </cell>
          <cell r="U307" t="str">
            <v>M</v>
          </cell>
          <cell r="V307">
            <v>0</v>
          </cell>
          <cell r="W307">
            <v>0</v>
          </cell>
          <cell r="X307" t="str">
            <v/>
          </cell>
          <cell r="Y307" t="str">
            <v/>
          </cell>
          <cell r="Z307">
            <v>0</v>
          </cell>
          <cell r="AA307">
            <v>37800</v>
          </cell>
          <cell r="AD307" t="str">
            <v>TL</v>
          </cell>
          <cell r="AE307" t="str">
            <v>C</v>
          </cell>
          <cell r="AF307" t="str">
            <v>M</v>
          </cell>
          <cell r="AG307" t="str">
            <v>E</v>
          </cell>
          <cell r="AH307" t="str">
            <v>D</v>
          </cell>
          <cell r="AI307" t="str">
            <v>MO</v>
          </cell>
          <cell r="AJ307">
            <v>12.5</v>
          </cell>
          <cell r="AK307">
            <v>3</v>
          </cell>
          <cell r="AL307" t="str">
            <v>XRCMED</v>
          </cell>
          <cell r="AM307" t="str">
            <v>XPR</v>
          </cell>
          <cell r="AN307" t="str">
            <v>+</v>
          </cell>
          <cell r="AO307" t="str">
            <v>P</v>
          </cell>
          <cell r="AP307" t="str">
            <v>PLEU</v>
          </cell>
          <cell r="AQ307" t="str">
            <v>EUR2</v>
          </cell>
          <cell r="AR307">
            <v>20</v>
          </cell>
          <cell r="AS307" t="str">
            <v>PRE1</v>
          </cell>
          <cell r="AT307" t="str">
            <v>PRE1</v>
          </cell>
          <cell r="AU307">
            <v>42979</v>
          </cell>
        </row>
        <row r="308">
          <cell r="A308">
            <v>787838</v>
          </cell>
          <cell r="B308" t="str">
            <v>315/70R22.5 MR LINE D TL 154/150L MI</v>
          </cell>
          <cell r="C308">
            <v>180</v>
          </cell>
          <cell r="D308" t="str">
            <v>EUR RETREAD MICHELIN REMIX</v>
          </cell>
          <cell r="E308" t="str">
            <v>O</v>
          </cell>
          <cell r="F308">
            <v>180</v>
          </cell>
          <cell r="G308" t="str">
            <v>PL</v>
          </cell>
          <cell r="H308" t="str">
            <v>C</v>
          </cell>
          <cell r="I308" t="str">
            <v>X</v>
          </cell>
          <cell r="J308">
            <v>2</v>
          </cell>
          <cell r="K308" t="str">
            <v>MICHELIN</v>
          </cell>
          <cell r="L308" t="str">
            <v>D5W</v>
          </cell>
          <cell r="M308" t="str">
            <v>MR LINE D</v>
          </cell>
          <cell r="N308" t="str">
            <v>315/70R22.5</v>
          </cell>
          <cell r="O308">
            <v>315</v>
          </cell>
          <cell r="P308">
            <v>70</v>
          </cell>
          <cell r="Q308">
            <v>22.5</v>
          </cell>
          <cell r="R308" t="str">
            <v>R</v>
          </cell>
          <cell r="S308">
            <v>154</v>
          </cell>
          <cell r="T308">
            <v>150</v>
          </cell>
          <cell r="U308" t="str">
            <v>L</v>
          </cell>
          <cell r="V308">
            <v>0</v>
          </cell>
          <cell r="W308">
            <v>0</v>
          </cell>
          <cell r="X308" t="str">
            <v>_x0000__x0000_</v>
          </cell>
          <cell r="Y308" t="str">
            <v/>
          </cell>
          <cell r="Z308" t="str">
            <v/>
          </cell>
          <cell r="AA308">
            <v>60660</v>
          </cell>
          <cell r="AD308" t="str">
            <v>TL</v>
          </cell>
          <cell r="AE308" t="str">
            <v>C</v>
          </cell>
          <cell r="AF308" t="str">
            <v>G</v>
          </cell>
          <cell r="AG308" t="str">
            <v>A</v>
          </cell>
          <cell r="AH308" t="str">
            <v>D</v>
          </cell>
          <cell r="AI308" t="str">
            <v>XX</v>
          </cell>
          <cell r="AJ308">
            <v>16.600000000000001</v>
          </cell>
          <cell r="AK308">
            <v>3</v>
          </cell>
          <cell r="AL308" t="str">
            <v>XRCGAD</v>
          </cell>
          <cell r="AM308" t="str">
            <v>XPR</v>
          </cell>
          <cell r="AN308" t="str">
            <v>+</v>
          </cell>
          <cell r="AO308" t="str">
            <v>P</v>
          </cell>
          <cell r="AP308" t="str">
            <v>PLEU</v>
          </cell>
          <cell r="AQ308" t="str">
            <v>EU17</v>
          </cell>
          <cell r="AR308">
            <v>20</v>
          </cell>
          <cell r="AS308" t="str">
            <v>PRE1</v>
          </cell>
          <cell r="AT308" t="str">
            <v>PRE1</v>
          </cell>
          <cell r="AU308">
            <v>44168</v>
          </cell>
        </row>
        <row r="309">
          <cell r="A309">
            <v>793394</v>
          </cell>
          <cell r="B309" t="str">
            <v>315/80 R 22.5 X WORKS XZY/. TL 156/150K MI</v>
          </cell>
          <cell r="C309">
            <v>180</v>
          </cell>
          <cell r="D309" t="str">
            <v>EUR RETREAD MICHELIN REMIX</v>
          </cell>
          <cell r="E309" t="str">
            <v>O</v>
          </cell>
          <cell r="F309">
            <v>180</v>
          </cell>
          <cell r="G309" t="str">
            <v>PL</v>
          </cell>
          <cell r="H309" t="str">
            <v>C</v>
          </cell>
          <cell r="I309" t="str">
            <v>X</v>
          </cell>
          <cell r="J309">
            <v>2</v>
          </cell>
          <cell r="K309" t="str">
            <v>MICHELIN</v>
          </cell>
          <cell r="L309" t="str">
            <v>V3R</v>
          </cell>
          <cell r="M309" t="str">
            <v>X WORKS XZY/.</v>
          </cell>
          <cell r="N309" t="str">
            <v>315/80R22.5</v>
          </cell>
          <cell r="O309">
            <v>315</v>
          </cell>
          <cell r="P309">
            <v>80</v>
          </cell>
          <cell r="Q309">
            <v>22.5</v>
          </cell>
          <cell r="R309" t="str">
            <v>R</v>
          </cell>
          <cell r="S309">
            <v>156</v>
          </cell>
          <cell r="T309">
            <v>150</v>
          </cell>
          <cell r="U309" t="str">
            <v>K</v>
          </cell>
          <cell r="V309">
            <v>0</v>
          </cell>
          <cell r="W309">
            <v>0</v>
          </cell>
          <cell r="X309" t="str">
            <v/>
          </cell>
          <cell r="Y309" t="str">
            <v/>
          </cell>
          <cell r="Z309">
            <v>0</v>
          </cell>
          <cell r="AA309">
            <v>74300</v>
          </cell>
          <cell r="AD309" t="str">
            <v>TL</v>
          </cell>
          <cell r="AE309" t="str">
            <v>C</v>
          </cell>
          <cell r="AF309" t="str">
            <v>G</v>
          </cell>
          <cell r="AG309" t="str">
            <v>Y</v>
          </cell>
          <cell r="AH309" t="str">
            <v>K</v>
          </cell>
          <cell r="AI309" t="str">
            <v>MO</v>
          </cell>
          <cell r="AJ309">
            <v>16</v>
          </cell>
          <cell r="AK309">
            <v>3</v>
          </cell>
          <cell r="AL309" t="str">
            <v>XRCGYK</v>
          </cell>
          <cell r="AM309" t="str">
            <v>XPM</v>
          </cell>
          <cell r="AN309" t="str">
            <v>+</v>
          </cell>
          <cell r="AO309" t="str">
            <v>P</v>
          </cell>
          <cell r="AP309" t="str">
            <v>PLEU</v>
          </cell>
          <cell r="AQ309" t="str">
            <v>EUR2</v>
          </cell>
          <cell r="AR309">
            <v>20</v>
          </cell>
          <cell r="AS309" t="str">
            <v>PRE1</v>
          </cell>
          <cell r="AT309" t="str">
            <v>PRE1</v>
          </cell>
          <cell r="AU309">
            <v>40940</v>
          </cell>
        </row>
        <row r="310">
          <cell r="A310">
            <v>811858</v>
          </cell>
          <cell r="B310" t="str">
            <v>245/70R17.5 XDE2/. TL 136/134M MI</v>
          </cell>
          <cell r="C310">
            <v>180</v>
          </cell>
          <cell r="D310" t="str">
            <v>EUR RETREAD MICHELIN REMIX</v>
          </cell>
          <cell r="E310" t="str">
            <v>O</v>
          </cell>
          <cell r="F310">
            <v>180</v>
          </cell>
          <cell r="G310" t="str">
            <v>PL</v>
          </cell>
          <cell r="H310" t="str">
            <v>C</v>
          </cell>
          <cell r="I310" t="str">
            <v>X</v>
          </cell>
          <cell r="J310">
            <v>2</v>
          </cell>
          <cell r="K310" t="str">
            <v>MICHELIN</v>
          </cell>
          <cell r="L310" t="str">
            <v>VBC</v>
          </cell>
          <cell r="M310" t="str">
            <v>XDE2/.</v>
          </cell>
          <cell r="N310" t="str">
            <v>245/70R17.5</v>
          </cell>
          <cell r="O310">
            <v>245</v>
          </cell>
          <cell r="P310">
            <v>70</v>
          </cell>
          <cell r="Q310">
            <v>17.5</v>
          </cell>
          <cell r="R310" t="str">
            <v>R</v>
          </cell>
          <cell r="S310">
            <v>136</v>
          </cell>
          <cell r="T310">
            <v>134</v>
          </cell>
          <cell r="U310" t="str">
            <v>M</v>
          </cell>
          <cell r="V310">
            <v>0</v>
          </cell>
          <cell r="W310">
            <v>0</v>
          </cell>
          <cell r="X310" t="str">
            <v/>
          </cell>
          <cell r="Y310" t="str">
            <v/>
          </cell>
          <cell r="Z310">
            <v>0</v>
          </cell>
          <cell r="AA310">
            <v>33000</v>
          </cell>
          <cell r="AD310" t="str">
            <v>TL</v>
          </cell>
          <cell r="AE310" t="str">
            <v>C</v>
          </cell>
          <cell r="AF310" t="str">
            <v>P</v>
          </cell>
          <cell r="AG310" t="str">
            <v>E</v>
          </cell>
          <cell r="AH310" t="str">
            <v>D</v>
          </cell>
          <cell r="AI310" t="str">
            <v>MO</v>
          </cell>
          <cell r="AJ310">
            <v>14</v>
          </cell>
          <cell r="AK310">
            <v>3</v>
          </cell>
          <cell r="AL310" t="str">
            <v>XRCPED</v>
          </cell>
          <cell r="AM310" t="str">
            <v>XPU</v>
          </cell>
          <cell r="AN310" t="str">
            <v>+</v>
          </cell>
          <cell r="AO310" t="str">
            <v>P</v>
          </cell>
          <cell r="AP310" t="str">
            <v>PLEU</v>
          </cell>
          <cell r="AQ310" t="str">
            <v>EUR3</v>
          </cell>
          <cell r="AR310">
            <v>20</v>
          </cell>
          <cell r="AS310" t="str">
            <v>PRE1</v>
          </cell>
          <cell r="AT310" t="str">
            <v>PRE1</v>
          </cell>
          <cell r="AU310">
            <v>39836</v>
          </cell>
        </row>
        <row r="311">
          <cell r="A311">
            <v>832337</v>
          </cell>
          <cell r="B311" t="str">
            <v>265/70 R 19.5 XTY2/. TL  143 J</v>
          </cell>
          <cell r="C311">
            <v>180</v>
          </cell>
          <cell r="D311" t="str">
            <v>EUR RETREAD MICHELIN REMIX</v>
          </cell>
          <cell r="E311" t="str">
            <v>O</v>
          </cell>
          <cell r="F311">
            <v>180</v>
          </cell>
          <cell r="G311" t="str">
            <v>PL</v>
          </cell>
          <cell r="H311" t="str">
            <v>C</v>
          </cell>
          <cell r="I311" t="str">
            <v>X</v>
          </cell>
          <cell r="J311">
            <v>2</v>
          </cell>
          <cell r="K311" t="str">
            <v>MICHELIN</v>
          </cell>
          <cell r="L311" t="str">
            <v>VD1</v>
          </cell>
          <cell r="M311" t="str">
            <v>XTY2/.</v>
          </cell>
          <cell r="N311" t="str">
            <v>265/70R19.5</v>
          </cell>
          <cell r="O311">
            <v>265</v>
          </cell>
          <cell r="P311">
            <v>70</v>
          </cell>
          <cell r="Q311">
            <v>19.5</v>
          </cell>
          <cell r="R311" t="str">
            <v>R</v>
          </cell>
          <cell r="S311">
            <v>143</v>
          </cell>
          <cell r="T311">
            <v>0</v>
          </cell>
          <cell r="U311" t="str">
            <v>J</v>
          </cell>
          <cell r="V311">
            <v>0</v>
          </cell>
          <cell r="W311">
            <v>0</v>
          </cell>
          <cell r="X311" t="str">
            <v/>
          </cell>
          <cell r="Y311" t="str">
            <v/>
          </cell>
          <cell r="Z311">
            <v>0</v>
          </cell>
          <cell r="AA311">
            <v>42000</v>
          </cell>
          <cell r="AD311" t="str">
            <v>TL</v>
          </cell>
          <cell r="AE311" t="str">
            <v>C</v>
          </cell>
          <cell r="AF311" t="str">
            <v>M</v>
          </cell>
          <cell r="AG311" t="str">
            <v>Y</v>
          </cell>
          <cell r="AH311" t="str">
            <v>B</v>
          </cell>
          <cell r="AI311" t="str">
            <v>MO</v>
          </cell>
          <cell r="AJ311">
            <v>14.4</v>
          </cell>
          <cell r="AK311">
            <v>3</v>
          </cell>
          <cell r="AL311" t="str">
            <v>XRCMYB</v>
          </cell>
          <cell r="AM311" t="str">
            <v>XPM</v>
          </cell>
          <cell r="AN311" t="str">
            <v>+</v>
          </cell>
          <cell r="AO311" t="str">
            <v>P</v>
          </cell>
          <cell r="AP311" t="str">
            <v>PLEU</v>
          </cell>
          <cell r="AQ311" t="str">
            <v>EUR3</v>
          </cell>
          <cell r="AR311">
            <v>20</v>
          </cell>
          <cell r="AS311" t="str">
            <v>PRE1</v>
          </cell>
          <cell r="AT311" t="str">
            <v>PRE1</v>
          </cell>
          <cell r="AU311">
            <v>39366</v>
          </cell>
        </row>
        <row r="312">
          <cell r="A312">
            <v>840144</v>
          </cell>
          <cell r="B312" t="str">
            <v>315/80R22.5 X MULTI HD D/. TL 156/150L MI</v>
          </cell>
          <cell r="C312">
            <v>180</v>
          </cell>
          <cell r="D312" t="str">
            <v>EUR RETREAD MICHELIN REMIX</v>
          </cell>
          <cell r="E312" t="str">
            <v>O</v>
          </cell>
          <cell r="F312">
            <v>180</v>
          </cell>
          <cell r="G312" t="str">
            <v>PL</v>
          </cell>
          <cell r="H312" t="str">
            <v>C</v>
          </cell>
          <cell r="I312" t="str">
            <v>X</v>
          </cell>
          <cell r="J312">
            <v>2</v>
          </cell>
          <cell r="K312" t="str">
            <v>MICHELIN</v>
          </cell>
          <cell r="L312" t="str">
            <v>D1E</v>
          </cell>
          <cell r="M312" t="str">
            <v>X MULTI HD D/.</v>
          </cell>
          <cell r="N312" t="str">
            <v>315/80R22.5</v>
          </cell>
          <cell r="O312">
            <v>315</v>
          </cell>
          <cell r="P312">
            <v>80</v>
          </cell>
          <cell r="Q312">
            <v>22.5</v>
          </cell>
          <cell r="R312" t="str">
            <v>R</v>
          </cell>
          <cell r="S312">
            <v>156</v>
          </cell>
          <cell r="T312">
            <v>150</v>
          </cell>
          <cell r="U312" t="str">
            <v>L</v>
          </cell>
          <cell r="V312">
            <v>0</v>
          </cell>
          <cell r="W312">
            <v>0</v>
          </cell>
          <cell r="X312" t="str">
            <v/>
          </cell>
          <cell r="Y312" t="str">
            <v/>
          </cell>
          <cell r="Z312" t="str">
            <v/>
          </cell>
          <cell r="AA312">
            <v>75120</v>
          </cell>
          <cell r="AD312" t="str">
            <v>TL</v>
          </cell>
          <cell r="AE312" t="str">
            <v>C</v>
          </cell>
          <cell r="AF312" t="str">
            <v>G</v>
          </cell>
          <cell r="AG312" t="str">
            <v>E</v>
          </cell>
          <cell r="AH312" t="str">
            <v>D</v>
          </cell>
          <cell r="AI312" t="str">
            <v>MO</v>
          </cell>
          <cell r="AJ312">
            <v>22.1</v>
          </cell>
          <cell r="AK312">
            <v>3</v>
          </cell>
          <cell r="AL312" t="str">
            <v>XRCGED</v>
          </cell>
          <cell r="AM312" t="str">
            <v>XPR</v>
          </cell>
          <cell r="AN312" t="str">
            <v>+</v>
          </cell>
          <cell r="AO312" t="str">
            <v>P</v>
          </cell>
          <cell r="AP312" t="str">
            <v>PLEU</v>
          </cell>
          <cell r="AQ312" t="str">
            <v>EUR2</v>
          </cell>
          <cell r="AR312">
            <v>20</v>
          </cell>
          <cell r="AS312" t="str">
            <v>PRE1</v>
          </cell>
          <cell r="AT312" t="str">
            <v>PRE1</v>
          </cell>
          <cell r="AU312">
            <v>44287</v>
          </cell>
        </row>
        <row r="313">
          <cell r="A313">
            <v>849760</v>
          </cell>
          <cell r="B313" t="str">
            <v>295/80R22.5 X COACH XD/.TL 152/148M MI</v>
          </cell>
          <cell r="C313">
            <v>180</v>
          </cell>
          <cell r="D313" t="str">
            <v>EUR RETREAD MICHELIN REMIX</v>
          </cell>
          <cell r="E313" t="str">
            <v>O</v>
          </cell>
          <cell r="F313">
            <v>180</v>
          </cell>
          <cell r="G313" t="str">
            <v>PL</v>
          </cell>
          <cell r="H313" t="str">
            <v>C</v>
          </cell>
          <cell r="I313" t="str">
            <v>X</v>
          </cell>
          <cell r="J313">
            <v>2</v>
          </cell>
          <cell r="K313" t="str">
            <v>MICHELIN</v>
          </cell>
          <cell r="L313" t="str">
            <v>WG8</v>
          </cell>
          <cell r="M313" t="str">
            <v>X COACH XD/.</v>
          </cell>
          <cell r="N313" t="str">
            <v>295/80R22.5</v>
          </cell>
          <cell r="O313">
            <v>295</v>
          </cell>
          <cell r="P313">
            <v>80</v>
          </cell>
          <cell r="Q313">
            <v>22.5</v>
          </cell>
          <cell r="R313" t="str">
            <v>R</v>
          </cell>
          <cell r="S313">
            <v>152</v>
          </cell>
          <cell r="T313">
            <v>148</v>
          </cell>
          <cell r="U313" t="str">
            <v>M</v>
          </cell>
          <cell r="V313">
            <v>0</v>
          </cell>
          <cell r="W313">
            <v>0</v>
          </cell>
          <cell r="X313" t="str">
            <v/>
          </cell>
          <cell r="Y313" t="str">
            <v/>
          </cell>
          <cell r="Z313">
            <v>0</v>
          </cell>
          <cell r="AA313">
            <v>64500</v>
          </cell>
          <cell r="AD313" t="str">
            <v>TL</v>
          </cell>
          <cell r="AE313" t="str">
            <v>C</v>
          </cell>
          <cell r="AF313" t="str">
            <v>G</v>
          </cell>
          <cell r="AG313" t="str">
            <v>A</v>
          </cell>
          <cell r="AH313" t="str">
            <v>D</v>
          </cell>
          <cell r="AI313" t="str">
            <v>MO</v>
          </cell>
          <cell r="AJ313">
            <v>19.399999999999999</v>
          </cell>
          <cell r="AK313">
            <v>3</v>
          </cell>
          <cell r="AL313" t="str">
            <v>XRCGAD</v>
          </cell>
          <cell r="AM313" t="str">
            <v>XPR</v>
          </cell>
          <cell r="AN313" t="str">
            <v>+</v>
          </cell>
          <cell r="AO313" t="str">
            <v>P</v>
          </cell>
          <cell r="AP313" t="str">
            <v>PLEU</v>
          </cell>
          <cell r="AQ313" t="str">
            <v>EUR3</v>
          </cell>
          <cell r="AR313">
            <v>20</v>
          </cell>
          <cell r="AS313" t="str">
            <v>PRE1</v>
          </cell>
          <cell r="AT313" t="str">
            <v>PRE1</v>
          </cell>
          <cell r="AU313">
            <v>39366</v>
          </cell>
        </row>
        <row r="314">
          <cell r="A314">
            <v>871014</v>
          </cell>
          <cell r="B314" t="str">
            <v>275/70 R 22.5 RCXDWICEGRIP/. TL148/145L MI</v>
          </cell>
          <cell r="C314">
            <v>180</v>
          </cell>
          <cell r="D314" t="str">
            <v>EUR RETREAD RCX</v>
          </cell>
          <cell r="E314" t="str">
            <v>O</v>
          </cell>
          <cell r="F314">
            <v>180</v>
          </cell>
          <cell r="G314" t="str">
            <v>PL</v>
          </cell>
          <cell r="H314" t="str">
            <v>C</v>
          </cell>
          <cell r="I314" t="str">
            <v>X</v>
          </cell>
          <cell r="J314">
            <v>2</v>
          </cell>
          <cell r="K314" t="str">
            <v>MICHELIN</v>
          </cell>
          <cell r="L314" t="str">
            <v>VRO</v>
          </cell>
          <cell r="M314" t="str">
            <v>RCXDWICEGRIP/.</v>
          </cell>
          <cell r="N314" t="str">
            <v>275/70R22.5</v>
          </cell>
          <cell r="O314">
            <v>275</v>
          </cell>
          <cell r="P314">
            <v>70</v>
          </cell>
          <cell r="Q314">
            <v>22.5</v>
          </cell>
          <cell r="R314" t="str">
            <v>R</v>
          </cell>
          <cell r="S314">
            <v>148</v>
          </cell>
          <cell r="T314">
            <v>145</v>
          </cell>
          <cell r="U314" t="str">
            <v>L</v>
          </cell>
          <cell r="V314">
            <v>0</v>
          </cell>
          <cell r="W314">
            <v>0</v>
          </cell>
          <cell r="X314" t="str">
            <v/>
          </cell>
          <cell r="Y314" t="str">
            <v/>
          </cell>
          <cell r="Z314">
            <v>0</v>
          </cell>
          <cell r="AA314">
            <v>55600</v>
          </cell>
          <cell r="AD314" t="str">
            <v>TL</v>
          </cell>
          <cell r="AE314" t="str">
            <v>C</v>
          </cell>
          <cell r="AF314" t="str">
            <v>G</v>
          </cell>
          <cell r="AG314" t="str">
            <v>W</v>
          </cell>
          <cell r="AH314" t="str">
            <v>D</v>
          </cell>
          <cell r="AI314" t="str">
            <v>RC</v>
          </cell>
          <cell r="AJ314">
            <v>20.2</v>
          </cell>
          <cell r="AK314">
            <v>3</v>
          </cell>
          <cell r="AL314" t="str">
            <v>XRCGWD</v>
          </cell>
          <cell r="AM314" t="str">
            <v>XPR</v>
          </cell>
          <cell r="AN314" t="str">
            <v>+</v>
          </cell>
          <cell r="AO314" t="str">
            <v>P</v>
          </cell>
          <cell r="AP314" t="str">
            <v>PLEU</v>
          </cell>
          <cell r="AQ314" t="str">
            <v>EUR3</v>
          </cell>
          <cell r="AR314">
            <v>20</v>
          </cell>
          <cell r="AS314" t="str">
            <v>PRE1</v>
          </cell>
          <cell r="AT314" t="str">
            <v>PRE1</v>
          </cell>
          <cell r="AU314">
            <v>39366</v>
          </cell>
        </row>
        <row r="315">
          <cell r="A315">
            <v>881758</v>
          </cell>
          <cell r="B315" t="str">
            <v>315/80R22.5 X MULTI ENERGY D2/. TL 156/150L MI</v>
          </cell>
          <cell r="C315">
            <v>180</v>
          </cell>
          <cell r="D315" t="str">
            <v>EUR RETREAD MICHELIN REMIX</v>
          </cell>
          <cell r="E315" t="str">
            <v>N</v>
          </cell>
          <cell r="F315">
            <v>180</v>
          </cell>
          <cell r="G315" t="str">
            <v>PL</v>
          </cell>
          <cell r="H315" t="str">
            <v>C</v>
          </cell>
          <cell r="I315" t="str">
            <v>X</v>
          </cell>
          <cell r="J315">
            <v>2</v>
          </cell>
          <cell r="K315" t="str">
            <v>MICHELIN</v>
          </cell>
          <cell r="L315" t="str">
            <v>Z5H</v>
          </cell>
          <cell r="M315" t="str">
            <v>X MULTI ENERGY D2/.</v>
          </cell>
          <cell r="N315" t="str">
            <v>315/80R22.5</v>
          </cell>
          <cell r="O315">
            <v>315</v>
          </cell>
          <cell r="P315">
            <v>80</v>
          </cell>
          <cell r="Q315">
            <v>22.5</v>
          </cell>
          <cell r="R315" t="str">
            <v>R</v>
          </cell>
          <cell r="S315">
            <v>0</v>
          </cell>
          <cell r="T315">
            <v>0</v>
          </cell>
          <cell r="U315" t="str">
            <v/>
          </cell>
          <cell r="V315">
            <v>0</v>
          </cell>
          <cell r="W315">
            <v>0</v>
          </cell>
          <cell r="X315" t="str">
            <v/>
          </cell>
          <cell r="Y315" t="str">
            <v/>
          </cell>
          <cell r="Z315">
            <v>0</v>
          </cell>
          <cell r="AA315">
            <v>70990</v>
          </cell>
          <cell r="AD315" t="str">
            <v>TL</v>
          </cell>
          <cell r="AE315" t="str">
            <v>C</v>
          </cell>
          <cell r="AF315" t="str">
            <v>G</v>
          </cell>
          <cell r="AG315" t="str">
            <v>E</v>
          </cell>
          <cell r="AH315" t="str">
            <v>D</v>
          </cell>
          <cell r="AI315" t="str">
            <v>RC</v>
          </cell>
          <cell r="AJ315">
            <v>14.5</v>
          </cell>
          <cell r="AK315">
            <v>3</v>
          </cell>
          <cell r="AL315" t="str">
            <v>XRCGED</v>
          </cell>
          <cell r="AM315" t="str">
            <v>XPR</v>
          </cell>
          <cell r="AN315" t="str">
            <v>P</v>
          </cell>
          <cell r="AO315" t="str">
            <v>D</v>
          </cell>
          <cell r="AP315" t="str">
            <v/>
          </cell>
          <cell r="AQ315" t="str">
            <v>EUR2</v>
          </cell>
          <cell r="AR315">
            <v>20</v>
          </cell>
          <cell r="AS315" t="str">
            <v>PRE1</v>
          </cell>
          <cell r="AT315" t="str">
            <v>PRE1</v>
          </cell>
          <cell r="AU315">
            <v>45717</v>
          </cell>
        </row>
        <row r="316">
          <cell r="A316">
            <v>898220</v>
          </cell>
          <cell r="B316" t="str">
            <v>455/45R22.5 X ONE MAXI TR+/. TL 160J</v>
          </cell>
          <cell r="C316">
            <v>180</v>
          </cell>
          <cell r="D316" t="str">
            <v>EUR RETREAD MICHELIN REMIX</v>
          </cell>
          <cell r="E316" t="str">
            <v>O</v>
          </cell>
          <cell r="F316">
            <v>180</v>
          </cell>
          <cell r="G316" t="str">
            <v>PL</v>
          </cell>
          <cell r="H316" t="str">
            <v>C</v>
          </cell>
          <cell r="I316" t="str">
            <v>X</v>
          </cell>
          <cell r="J316">
            <v>2</v>
          </cell>
          <cell r="K316" t="str">
            <v>MICHELIN</v>
          </cell>
          <cell r="L316" t="str">
            <v>WJH</v>
          </cell>
          <cell r="M316" t="str">
            <v>X ONE MAXI TR+/.</v>
          </cell>
          <cell r="N316" t="str">
            <v>455/45R22.5</v>
          </cell>
          <cell r="O316">
            <v>455</v>
          </cell>
          <cell r="P316">
            <v>45</v>
          </cell>
          <cell r="Q316">
            <v>22.5</v>
          </cell>
          <cell r="R316" t="str">
            <v>R</v>
          </cell>
          <cell r="S316">
            <v>160</v>
          </cell>
          <cell r="T316">
            <v>0</v>
          </cell>
          <cell r="U316" t="str">
            <v>J</v>
          </cell>
          <cell r="V316">
            <v>0</v>
          </cell>
          <cell r="W316">
            <v>0</v>
          </cell>
          <cell r="X316" t="str">
            <v/>
          </cell>
          <cell r="Y316" t="str">
            <v/>
          </cell>
          <cell r="Z316">
            <v>0</v>
          </cell>
          <cell r="AA316">
            <v>93000</v>
          </cell>
          <cell r="AD316" t="str">
            <v>TL</v>
          </cell>
          <cell r="AE316" t="str">
            <v>C</v>
          </cell>
          <cell r="AF316" t="str">
            <v>S</v>
          </cell>
          <cell r="AG316" t="str">
            <v>E</v>
          </cell>
          <cell r="AH316" t="str">
            <v>T</v>
          </cell>
          <cell r="AI316" t="str">
            <v>MO</v>
          </cell>
          <cell r="AJ316">
            <v>16</v>
          </cell>
          <cell r="AK316">
            <v>3</v>
          </cell>
          <cell r="AL316" t="str">
            <v>XRCSET</v>
          </cell>
          <cell r="AM316" t="str">
            <v>XPR</v>
          </cell>
          <cell r="AN316" t="str">
            <v>+</v>
          </cell>
          <cell r="AO316" t="str">
            <v>P</v>
          </cell>
          <cell r="AP316" t="str">
            <v>PLEU</v>
          </cell>
          <cell r="AQ316" t="str">
            <v>EUR2</v>
          </cell>
          <cell r="AR316">
            <v>20</v>
          </cell>
          <cell r="AS316" t="str">
            <v>PRE1</v>
          </cell>
          <cell r="AT316" t="str">
            <v>PRE1</v>
          </cell>
          <cell r="AU316">
            <v>40238</v>
          </cell>
        </row>
        <row r="317">
          <cell r="A317">
            <v>932150</v>
          </cell>
          <cell r="B317" t="str">
            <v>245/70R19.5 X MULTI D/. TL 136/134M MI</v>
          </cell>
          <cell r="C317">
            <v>180</v>
          </cell>
          <cell r="D317" t="str">
            <v>EUR RETREAD MICHELIN REMIX</v>
          </cell>
          <cell r="E317" t="str">
            <v>O</v>
          </cell>
          <cell r="F317">
            <v>180</v>
          </cell>
          <cell r="G317" t="str">
            <v>PL</v>
          </cell>
          <cell r="H317" t="str">
            <v>C</v>
          </cell>
          <cell r="I317" t="str">
            <v>X</v>
          </cell>
          <cell r="J317">
            <v>2</v>
          </cell>
          <cell r="K317" t="str">
            <v>MICHELIN</v>
          </cell>
          <cell r="L317" t="str">
            <v>WIG</v>
          </cell>
          <cell r="M317" t="str">
            <v>X MULTI D/.</v>
          </cell>
          <cell r="N317" t="str">
            <v>245/70R19.5</v>
          </cell>
          <cell r="O317">
            <v>245</v>
          </cell>
          <cell r="P317">
            <v>70</v>
          </cell>
          <cell r="Q317">
            <v>19.5</v>
          </cell>
          <cell r="R317" t="str">
            <v>R</v>
          </cell>
          <cell r="S317">
            <v>136</v>
          </cell>
          <cell r="T317">
            <v>134</v>
          </cell>
          <cell r="U317" t="str">
            <v>M</v>
          </cell>
          <cell r="V317">
            <v>0</v>
          </cell>
          <cell r="W317">
            <v>0</v>
          </cell>
          <cell r="X317" t="str">
            <v/>
          </cell>
          <cell r="Y317" t="str">
            <v/>
          </cell>
          <cell r="Z317">
            <v>0</v>
          </cell>
          <cell r="AA317">
            <v>34815</v>
          </cell>
          <cell r="AD317" t="str">
            <v>TL</v>
          </cell>
          <cell r="AE317" t="str">
            <v>C</v>
          </cell>
          <cell r="AF317" t="str">
            <v>M</v>
          </cell>
          <cell r="AG317" t="str">
            <v>E</v>
          </cell>
          <cell r="AH317" t="str">
            <v>D</v>
          </cell>
          <cell r="AI317" t="str">
            <v>MO</v>
          </cell>
          <cell r="AJ317">
            <v>12</v>
          </cell>
          <cell r="AK317">
            <v>3</v>
          </cell>
          <cell r="AL317" t="str">
            <v>XRCMED</v>
          </cell>
          <cell r="AM317" t="str">
            <v>XPR</v>
          </cell>
          <cell r="AN317" t="str">
            <v>+</v>
          </cell>
          <cell r="AO317" t="str">
            <v>P</v>
          </cell>
          <cell r="AP317" t="str">
            <v>PLEU</v>
          </cell>
          <cell r="AQ317" t="str">
            <v>EUR2</v>
          </cell>
          <cell r="AR317">
            <v>20</v>
          </cell>
          <cell r="AS317" t="str">
            <v>PRE1</v>
          </cell>
          <cell r="AT317" t="str">
            <v>PRE1</v>
          </cell>
          <cell r="AU317">
            <v>43040</v>
          </cell>
        </row>
        <row r="318">
          <cell r="A318">
            <v>936897</v>
          </cell>
          <cell r="B318" t="str">
            <v>315/80R22.5 X MULTI HD D RX2/. TL 156/150L MI</v>
          </cell>
          <cell r="C318">
            <v>180</v>
          </cell>
          <cell r="D318" t="str">
            <v>EUR RETREAD MICHELIN REMIX</v>
          </cell>
          <cell r="E318" t="str">
            <v>O</v>
          </cell>
          <cell r="F318">
            <v>180</v>
          </cell>
          <cell r="G318" t="str">
            <v>PL</v>
          </cell>
          <cell r="H318" t="str">
            <v>C</v>
          </cell>
          <cell r="I318" t="str">
            <v>X</v>
          </cell>
          <cell r="J318">
            <v>2</v>
          </cell>
          <cell r="K318" t="str">
            <v>MICHELIN</v>
          </cell>
          <cell r="L318" t="str">
            <v>P3D</v>
          </cell>
          <cell r="M318" t="str">
            <v>X MULTI HD D RX2/.</v>
          </cell>
          <cell r="N318" t="str">
            <v>315/80R22.5</v>
          </cell>
          <cell r="O318">
            <v>315</v>
          </cell>
          <cell r="P318">
            <v>80</v>
          </cell>
          <cell r="Q318">
            <v>22.5</v>
          </cell>
          <cell r="R318" t="str">
            <v>R</v>
          </cell>
          <cell r="S318">
            <v>156</v>
          </cell>
          <cell r="T318">
            <v>150</v>
          </cell>
          <cell r="U318" t="str">
            <v>L</v>
          </cell>
          <cell r="V318">
            <v>154</v>
          </cell>
          <cell r="W318">
            <v>150</v>
          </cell>
          <cell r="X318" t="str">
            <v>M</v>
          </cell>
          <cell r="Y318" t="str">
            <v/>
          </cell>
          <cell r="Z318" t="str">
            <v/>
          </cell>
          <cell r="AA318">
            <v>75000</v>
          </cell>
          <cell r="AD318" t="str">
            <v>TL</v>
          </cell>
          <cell r="AE318" t="str">
            <v>C</v>
          </cell>
          <cell r="AF318" t="str">
            <v>G</v>
          </cell>
          <cell r="AG318" t="str">
            <v>E</v>
          </cell>
          <cell r="AH318" t="str">
            <v>D</v>
          </cell>
          <cell r="AI318" t="str">
            <v>MO</v>
          </cell>
          <cell r="AJ318">
            <v>22.5</v>
          </cell>
          <cell r="AK318">
            <v>3</v>
          </cell>
          <cell r="AL318" t="str">
            <v>XRCGED</v>
          </cell>
          <cell r="AM318" t="str">
            <v>XPR</v>
          </cell>
          <cell r="AN318" t="str">
            <v>+</v>
          </cell>
          <cell r="AO318" t="str">
            <v>P</v>
          </cell>
          <cell r="AP318" t="str">
            <v/>
          </cell>
          <cell r="AQ318" t="str">
            <v>EUR2</v>
          </cell>
          <cell r="AR318">
            <v>20</v>
          </cell>
          <cell r="AS318" t="str">
            <v>PRE1</v>
          </cell>
          <cell r="AT318" t="str">
            <v>PRE1</v>
          </cell>
          <cell r="AU318">
            <v>45536</v>
          </cell>
        </row>
        <row r="319">
          <cell r="A319">
            <v>940195</v>
          </cell>
          <cell r="B319" t="str">
            <v>315/70R22.5 XDW ICE GRIP/. TL 154/150L</v>
          </cell>
          <cell r="C319">
            <v>180</v>
          </cell>
          <cell r="D319" t="str">
            <v>EUR RETREAD MICHELIN REMIX</v>
          </cell>
          <cell r="E319" t="str">
            <v>O</v>
          </cell>
          <cell r="F319">
            <v>180</v>
          </cell>
          <cell r="G319" t="str">
            <v>PL</v>
          </cell>
          <cell r="H319" t="str">
            <v>C</v>
          </cell>
          <cell r="I319" t="str">
            <v>X</v>
          </cell>
          <cell r="J319">
            <v>2</v>
          </cell>
          <cell r="K319" t="str">
            <v>MICHELIN</v>
          </cell>
          <cell r="L319" t="str">
            <v>WFI</v>
          </cell>
          <cell r="M319" t="str">
            <v>XDW ICE GRIP/.</v>
          </cell>
          <cell r="N319" t="str">
            <v>315/70R22.5</v>
          </cell>
          <cell r="O319">
            <v>315</v>
          </cell>
          <cell r="P319">
            <v>70</v>
          </cell>
          <cell r="Q319">
            <v>22.5</v>
          </cell>
          <cell r="R319" t="str">
            <v>R</v>
          </cell>
          <cell r="S319">
            <v>154</v>
          </cell>
          <cell r="T319">
            <v>150</v>
          </cell>
          <cell r="U319" t="str">
            <v>L</v>
          </cell>
          <cell r="V319">
            <v>0</v>
          </cell>
          <cell r="W319">
            <v>0</v>
          </cell>
          <cell r="X319" t="str">
            <v/>
          </cell>
          <cell r="Y319" t="str">
            <v/>
          </cell>
          <cell r="Z319">
            <v>0</v>
          </cell>
          <cell r="AA319">
            <v>64000</v>
          </cell>
          <cell r="AD319" t="str">
            <v>TL</v>
          </cell>
          <cell r="AE319" t="str">
            <v>C</v>
          </cell>
          <cell r="AF319" t="str">
            <v>G</v>
          </cell>
          <cell r="AG319" t="str">
            <v>W</v>
          </cell>
          <cell r="AH319" t="str">
            <v>D</v>
          </cell>
          <cell r="AI319" t="str">
            <v>MO</v>
          </cell>
          <cell r="AJ319">
            <v>16.5</v>
          </cell>
          <cell r="AK319">
            <v>3</v>
          </cell>
          <cell r="AL319" t="str">
            <v>XRCGWD</v>
          </cell>
          <cell r="AM319" t="str">
            <v>XPR</v>
          </cell>
          <cell r="AN319" t="str">
            <v>+</v>
          </cell>
          <cell r="AO319" t="str">
            <v>P</v>
          </cell>
          <cell r="AP319" t="str">
            <v>PLEU</v>
          </cell>
          <cell r="AQ319" t="str">
            <v>EUR3</v>
          </cell>
          <cell r="AR319">
            <v>20</v>
          </cell>
          <cell r="AS319" t="str">
            <v>PRE1</v>
          </cell>
          <cell r="AT319" t="str">
            <v>PRE1</v>
          </cell>
          <cell r="AU319">
            <v>39366</v>
          </cell>
        </row>
        <row r="320">
          <cell r="A320">
            <v>948646</v>
          </cell>
          <cell r="B320" t="str">
            <v>295/80R22.5 XZE2+/.TL 152/148M MI</v>
          </cell>
          <cell r="C320">
            <v>180</v>
          </cell>
          <cell r="D320" t="str">
            <v>EUR RETREAD MICHELIN REMIX</v>
          </cell>
          <cell r="E320" t="str">
            <v>O</v>
          </cell>
          <cell r="F320">
            <v>180</v>
          </cell>
          <cell r="G320" t="str">
            <v>PL</v>
          </cell>
          <cell r="H320" t="str">
            <v>C</v>
          </cell>
          <cell r="I320" t="str">
            <v>X</v>
          </cell>
          <cell r="J320">
            <v>2</v>
          </cell>
          <cell r="K320" t="str">
            <v>MICHELIN</v>
          </cell>
          <cell r="L320" t="str">
            <v>VX3</v>
          </cell>
          <cell r="M320" t="str">
            <v>XZE2+/.</v>
          </cell>
          <cell r="N320" t="str">
            <v>295/80R22.5</v>
          </cell>
          <cell r="O320">
            <v>295</v>
          </cell>
          <cell r="P320">
            <v>80</v>
          </cell>
          <cell r="Q320">
            <v>22.5</v>
          </cell>
          <cell r="R320" t="str">
            <v>R</v>
          </cell>
          <cell r="S320">
            <v>152</v>
          </cell>
          <cell r="T320">
            <v>148</v>
          </cell>
          <cell r="U320" t="str">
            <v>M</v>
          </cell>
          <cell r="V320">
            <v>0</v>
          </cell>
          <cell r="W320">
            <v>0</v>
          </cell>
          <cell r="X320" t="str">
            <v/>
          </cell>
          <cell r="Y320" t="str">
            <v/>
          </cell>
          <cell r="Z320">
            <v>0</v>
          </cell>
          <cell r="AA320">
            <v>61000</v>
          </cell>
          <cell r="AD320" t="str">
            <v>TL</v>
          </cell>
          <cell r="AE320" t="str">
            <v>C</v>
          </cell>
          <cell r="AF320" t="str">
            <v>G</v>
          </cell>
          <cell r="AG320" t="str">
            <v>E</v>
          </cell>
          <cell r="AH320" t="str">
            <v>K</v>
          </cell>
          <cell r="AI320" t="str">
            <v>MO</v>
          </cell>
          <cell r="AJ320">
            <v>16</v>
          </cell>
          <cell r="AK320">
            <v>3</v>
          </cell>
          <cell r="AL320" t="str">
            <v>XRCGEK</v>
          </cell>
          <cell r="AM320" t="str">
            <v>XPR</v>
          </cell>
          <cell r="AN320" t="str">
            <v>+</v>
          </cell>
          <cell r="AO320" t="str">
            <v>P</v>
          </cell>
          <cell r="AP320" t="str">
            <v>PLEU</v>
          </cell>
          <cell r="AQ320" t="str">
            <v>EUR3</v>
          </cell>
          <cell r="AR320">
            <v>20</v>
          </cell>
          <cell r="AS320" t="str">
            <v>PRE1</v>
          </cell>
          <cell r="AT320" t="str">
            <v>PRE1</v>
          </cell>
          <cell r="AU320">
            <v>39366</v>
          </cell>
        </row>
        <row r="321">
          <cell r="A321">
            <v>961528</v>
          </cell>
          <cell r="B321" t="str">
            <v>13R22.5 X WORKS D/. TL 156/150K MI</v>
          </cell>
          <cell r="C321">
            <v>180</v>
          </cell>
          <cell r="D321" t="str">
            <v>EUR RETREAD MICHELIN REMIX</v>
          </cell>
          <cell r="E321" t="str">
            <v>O</v>
          </cell>
          <cell r="F321">
            <v>180</v>
          </cell>
          <cell r="G321" t="str">
            <v>PL</v>
          </cell>
          <cell r="H321" t="str">
            <v>C</v>
          </cell>
          <cell r="I321" t="str">
            <v>X</v>
          </cell>
          <cell r="J321">
            <v>2</v>
          </cell>
          <cell r="K321" t="str">
            <v>MICHELIN</v>
          </cell>
          <cell r="L321" t="str">
            <v>ATF</v>
          </cell>
          <cell r="M321" t="str">
            <v>X WORKS D/.</v>
          </cell>
          <cell r="N321" t="str">
            <v>13R22.5</v>
          </cell>
          <cell r="O321">
            <v>13</v>
          </cell>
          <cell r="P321">
            <v>90</v>
          </cell>
          <cell r="Q321">
            <v>22.5</v>
          </cell>
          <cell r="R321" t="str">
            <v>R</v>
          </cell>
          <cell r="S321">
            <v>156</v>
          </cell>
          <cell r="T321">
            <v>150</v>
          </cell>
          <cell r="U321" t="str">
            <v>K</v>
          </cell>
          <cell r="V321">
            <v>0</v>
          </cell>
          <cell r="W321">
            <v>0</v>
          </cell>
          <cell r="X321" t="str">
            <v/>
          </cell>
          <cell r="Y321" t="str">
            <v/>
          </cell>
          <cell r="Z321">
            <v>0</v>
          </cell>
          <cell r="AA321">
            <v>76000</v>
          </cell>
          <cell r="AD321" t="str">
            <v>TL</v>
          </cell>
          <cell r="AE321" t="str">
            <v>C</v>
          </cell>
          <cell r="AF321" t="str">
            <v>G</v>
          </cell>
          <cell r="AG321" t="str">
            <v>Y</v>
          </cell>
          <cell r="AH321" t="str">
            <v>D</v>
          </cell>
          <cell r="AI321" t="str">
            <v>MO</v>
          </cell>
          <cell r="AJ321">
            <v>23</v>
          </cell>
          <cell r="AK321">
            <v>3</v>
          </cell>
          <cell r="AL321" t="str">
            <v>XRCGYD</v>
          </cell>
          <cell r="AM321" t="str">
            <v>XPM</v>
          </cell>
          <cell r="AN321" t="str">
            <v>+</v>
          </cell>
          <cell r="AO321" t="str">
            <v>P</v>
          </cell>
          <cell r="AP321" t="str">
            <v>PLEU</v>
          </cell>
          <cell r="AQ321" t="str">
            <v>EUR2</v>
          </cell>
          <cell r="AR321">
            <v>20</v>
          </cell>
          <cell r="AS321" t="str">
            <v>PRE1</v>
          </cell>
          <cell r="AT321" t="str">
            <v>PRE1</v>
          </cell>
          <cell r="AU321">
            <v>43525</v>
          </cell>
        </row>
        <row r="322">
          <cell r="A322">
            <v>965160</v>
          </cell>
          <cell r="B322" t="str">
            <v>235/75R17.5 XTE2+/. TL 143/141J</v>
          </cell>
          <cell r="C322">
            <v>180</v>
          </cell>
          <cell r="D322" t="str">
            <v>EUR RETREAD MICHELIN REMIX</v>
          </cell>
          <cell r="E322" t="str">
            <v>O</v>
          </cell>
          <cell r="F322">
            <v>180</v>
          </cell>
          <cell r="G322" t="str">
            <v>PL</v>
          </cell>
          <cell r="H322" t="str">
            <v>C</v>
          </cell>
          <cell r="I322" t="str">
            <v>X</v>
          </cell>
          <cell r="J322">
            <v>2</v>
          </cell>
          <cell r="K322" t="str">
            <v>MICHELIN</v>
          </cell>
          <cell r="L322" t="str">
            <v>V0V</v>
          </cell>
          <cell r="M322" t="str">
            <v>XTE2+/.</v>
          </cell>
          <cell r="N322" t="str">
            <v>235/75R17.5</v>
          </cell>
          <cell r="O322">
            <v>235</v>
          </cell>
          <cell r="P322">
            <v>75</v>
          </cell>
          <cell r="Q322">
            <v>17.5</v>
          </cell>
          <cell r="R322" t="str">
            <v>R</v>
          </cell>
          <cell r="S322">
            <v>143</v>
          </cell>
          <cell r="T322">
            <v>141</v>
          </cell>
          <cell r="U322" t="str">
            <v>J</v>
          </cell>
          <cell r="V322">
            <v>0</v>
          </cell>
          <cell r="W322">
            <v>0</v>
          </cell>
          <cell r="X322" t="str">
            <v/>
          </cell>
          <cell r="Y322" t="str">
            <v/>
          </cell>
          <cell r="Z322">
            <v>0</v>
          </cell>
          <cell r="AA322">
            <v>31000</v>
          </cell>
          <cell r="AD322" t="str">
            <v>TL</v>
          </cell>
          <cell r="AE322" t="str">
            <v>C</v>
          </cell>
          <cell r="AF322" t="str">
            <v>P</v>
          </cell>
          <cell r="AG322" t="str">
            <v>E</v>
          </cell>
          <cell r="AH322" t="str">
            <v>B</v>
          </cell>
          <cell r="AI322" t="str">
            <v>MO</v>
          </cell>
          <cell r="AJ322">
            <v>12.5</v>
          </cell>
          <cell r="AK322">
            <v>3</v>
          </cell>
          <cell r="AL322" t="str">
            <v>XRCPEB</v>
          </cell>
          <cell r="AM322" t="str">
            <v>XPR</v>
          </cell>
          <cell r="AN322" t="str">
            <v>+</v>
          </cell>
          <cell r="AO322" t="str">
            <v>P</v>
          </cell>
          <cell r="AP322" t="str">
            <v>PLEU</v>
          </cell>
          <cell r="AQ322" t="str">
            <v>EUR3</v>
          </cell>
          <cell r="AR322">
            <v>20</v>
          </cell>
          <cell r="AS322" t="str">
            <v>PRE1</v>
          </cell>
          <cell r="AT322" t="str">
            <v>PRE1</v>
          </cell>
          <cell r="AU322">
            <v>39630</v>
          </cell>
        </row>
        <row r="323">
          <cell r="A323">
            <v>968284</v>
          </cell>
          <cell r="B323" t="str">
            <v>315/60R22.5 X LINE ENERGY D/. TL 152/148L MI</v>
          </cell>
          <cell r="C323">
            <v>180</v>
          </cell>
          <cell r="D323" t="str">
            <v>EUR RETREAD MICHELIN REMIX</v>
          </cell>
          <cell r="E323" t="str">
            <v>O</v>
          </cell>
          <cell r="F323">
            <v>180</v>
          </cell>
          <cell r="G323" t="str">
            <v>PL</v>
          </cell>
          <cell r="H323" t="str">
            <v>C</v>
          </cell>
          <cell r="I323" t="str">
            <v>X</v>
          </cell>
          <cell r="J323">
            <v>2</v>
          </cell>
          <cell r="K323" t="str">
            <v>MICHELIN</v>
          </cell>
          <cell r="L323" t="str">
            <v>WIS</v>
          </cell>
          <cell r="M323" t="str">
            <v>X LINE ENERGY D/.</v>
          </cell>
          <cell r="N323" t="str">
            <v>315/60R22.5</v>
          </cell>
          <cell r="O323">
            <v>315</v>
          </cell>
          <cell r="P323">
            <v>60</v>
          </cell>
          <cell r="Q323">
            <v>22.5</v>
          </cell>
          <cell r="R323" t="str">
            <v>R</v>
          </cell>
          <cell r="S323">
            <v>152</v>
          </cell>
          <cell r="T323">
            <v>148</v>
          </cell>
          <cell r="U323" t="str">
            <v>L</v>
          </cell>
          <cell r="V323">
            <v>0</v>
          </cell>
          <cell r="W323">
            <v>0</v>
          </cell>
          <cell r="X323" t="str">
            <v/>
          </cell>
          <cell r="Y323" t="str">
            <v/>
          </cell>
          <cell r="Z323">
            <v>0</v>
          </cell>
          <cell r="AA323">
            <v>57700</v>
          </cell>
          <cell r="AD323" t="str">
            <v>TL</v>
          </cell>
          <cell r="AE323" t="str">
            <v>C</v>
          </cell>
          <cell r="AF323" t="str">
            <v>G</v>
          </cell>
          <cell r="AG323" t="str">
            <v>A</v>
          </cell>
          <cell r="AH323" t="str">
            <v>D</v>
          </cell>
          <cell r="AI323" t="str">
            <v>MO</v>
          </cell>
          <cell r="AJ323">
            <v>13.5</v>
          </cell>
          <cell r="AK323">
            <v>3</v>
          </cell>
          <cell r="AL323" t="str">
            <v>XRCGAD</v>
          </cell>
          <cell r="AM323" t="str">
            <v>XPR</v>
          </cell>
          <cell r="AN323" t="str">
            <v>+</v>
          </cell>
          <cell r="AO323" t="str">
            <v>P</v>
          </cell>
          <cell r="AP323" t="str">
            <v>PLEU</v>
          </cell>
          <cell r="AQ323" t="str">
            <v>EUR2</v>
          </cell>
          <cell r="AR323">
            <v>20</v>
          </cell>
          <cell r="AS323" t="str">
            <v>PRE1</v>
          </cell>
          <cell r="AT323" t="str">
            <v>PRE1</v>
          </cell>
          <cell r="AU323">
            <v>43101</v>
          </cell>
        </row>
        <row r="324">
          <cell r="A324">
            <v>971465</v>
          </cell>
          <cell r="B324" t="str">
            <v>235/75R17.5 X LINE ENERGY T/. TL 143/141J MI</v>
          </cell>
          <cell r="C324">
            <v>180</v>
          </cell>
          <cell r="D324" t="str">
            <v>EUR RETREAD MICHELIN REMIX</v>
          </cell>
          <cell r="E324" t="str">
            <v>O</v>
          </cell>
          <cell r="F324">
            <v>180</v>
          </cell>
          <cell r="G324" t="str">
            <v>PL</v>
          </cell>
          <cell r="H324" t="str">
            <v>C</v>
          </cell>
          <cell r="I324" t="str">
            <v>X</v>
          </cell>
          <cell r="J324">
            <v>2</v>
          </cell>
          <cell r="K324" t="str">
            <v>MICHELIN</v>
          </cell>
          <cell r="L324" t="str">
            <v>V8I</v>
          </cell>
          <cell r="M324" t="str">
            <v>X LINE ENERGY T/.</v>
          </cell>
          <cell r="N324" t="str">
            <v>235/75R17.5</v>
          </cell>
          <cell r="O324">
            <v>235</v>
          </cell>
          <cell r="P324">
            <v>75</v>
          </cell>
          <cell r="Q324">
            <v>17.5</v>
          </cell>
          <cell r="R324" t="str">
            <v>R</v>
          </cell>
          <cell r="S324">
            <v>143</v>
          </cell>
          <cell r="T324">
            <v>141</v>
          </cell>
          <cell r="U324" t="str">
            <v>J</v>
          </cell>
          <cell r="V324">
            <v>0</v>
          </cell>
          <cell r="W324">
            <v>0</v>
          </cell>
          <cell r="X324" t="str">
            <v/>
          </cell>
          <cell r="Y324" t="str">
            <v/>
          </cell>
          <cell r="Z324">
            <v>0</v>
          </cell>
          <cell r="AA324">
            <v>32224</v>
          </cell>
          <cell r="AD324" t="str">
            <v>TL</v>
          </cell>
          <cell r="AE324" t="str">
            <v>C</v>
          </cell>
          <cell r="AF324" t="str">
            <v>P</v>
          </cell>
          <cell r="AG324" t="str">
            <v>A</v>
          </cell>
          <cell r="AH324" t="str">
            <v>B</v>
          </cell>
          <cell r="AI324" t="str">
            <v>MO</v>
          </cell>
          <cell r="AJ324">
            <v>10</v>
          </cell>
          <cell r="AK324">
            <v>3</v>
          </cell>
          <cell r="AL324" t="str">
            <v>XRCPAB</v>
          </cell>
          <cell r="AM324" t="str">
            <v>XPR</v>
          </cell>
          <cell r="AN324" t="str">
            <v>+</v>
          </cell>
          <cell r="AO324" t="str">
            <v>P</v>
          </cell>
          <cell r="AP324" t="str">
            <v>PLEU</v>
          </cell>
          <cell r="AQ324" t="str">
            <v>EUR2</v>
          </cell>
          <cell r="AR324">
            <v>20</v>
          </cell>
          <cell r="AS324" t="str">
            <v>PRE1</v>
          </cell>
          <cell r="AT324" t="str">
            <v>PRE1</v>
          </cell>
          <cell r="AU324">
            <v>41974</v>
          </cell>
        </row>
        <row r="325">
          <cell r="A325">
            <v>978026</v>
          </cell>
          <cell r="B325" t="str">
            <v>13R22.5 X WORKS XZY/.VG TL 156/150K MI</v>
          </cell>
          <cell r="C325">
            <v>180</v>
          </cell>
          <cell r="D325" t="str">
            <v>EUR RETREAD MICHELIN REMIX</v>
          </cell>
          <cell r="E325" t="str">
            <v>O</v>
          </cell>
          <cell r="F325">
            <v>180</v>
          </cell>
          <cell r="G325" t="str">
            <v>PL</v>
          </cell>
          <cell r="H325" t="str">
            <v>C</v>
          </cell>
          <cell r="I325" t="str">
            <v>X</v>
          </cell>
          <cell r="J325">
            <v>2</v>
          </cell>
          <cell r="K325" t="str">
            <v>MICHELIN</v>
          </cell>
          <cell r="L325" t="str">
            <v>V3R</v>
          </cell>
          <cell r="M325" t="str">
            <v>X WORKS XZY/.</v>
          </cell>
          <cell r="N325" t="str">
            <v>13R22.5</v>
          </cell>
          <cell r="O325">
            <v>13</v>
          </cell>
          <cell r="P325">
            <v>90</v>
          </cell>
          <cell r="Q325">
            <v>22.5</v>
          </cell>
          <cell r="R325" t="str">
            <v>R</v>
          </cell>
          <cell r="S325">
            <v>156</v>
          </cell>
          <cell r="T325">
            <v>150</v>
          </cell>
          <cell r="U325" t="str">
            <v>K</v>
          </cell>
          <cell r="V325">
            <v>0</v>
          </cell>
          <cell r="W325">
            <v>0</v>
          </cell>
          <cell r="X325" t="str">
            <v/>
          </cell>
          <cell r="Y325" t="str">
            <v/>
          </cell>
          <cell r="Z325">
            <v>0</v>
          </cell>
          <cell r="AA325">
            <v>81000</v>
          </cell>
          <cell r="AD325" t="str">
            <v>TL</v>
          </cell>
          <cell r="AE325" t="str">
            <v>C</v>
          </cell>
          <cell r="AF325" t="str">
            <v>G</v>
          </cell>
          <cell r="AG325" t="str">
            <v>Y</v>
          </cell>
          <cell r="AH325" t="str">
            <v>K</v>
          </cell>
          <cell r="AI325" t="str">
            <v>MO</v>
          </cell>
          <cell r="AJ325">
            <v>18</v>
          </cell>
          <cell r="AK325">
            <v>3</v>
          </cell>
          <cell r="AL325" t="str">
            <v>XRCGYK</v>
          </cell>
          <cell r="AM325" t="str">
            <v>XPM</v>
          </cell>
          <cell r="AN325" t="str">
            <v>+</v>
          </cell>
          <cell r="AO325" t="str">
            <v>P</v>
          </cell>
          <cell r="AP325" t="str">
            <v>PLEU</v>
          </cell>
          <cell r="AQ325" t="str">
            <v>EUR2</v>
          </cell>
          <cell r="AR325">
            <v>20</v>
          </cell>
          <cell r="AS325" t="str">
            <v>PRE1</v>
          </cell>
          <cell r="AT325" t="str">
            <v>PRE1</v>
          </cell>
          <cell r="AU325">
            <v>42314</v>
          </cell>
        </row>
        <row r="326">
          <cell r="A326">
            <v>442808</v>
          </cell>
          <cell r="B326" t="str">
            <v>355/50R22.5 X MULTI Z TL 158K VG MI</v>
          </cell>
          <cell r="C326">
            <v>101</v>
          </cell>
          <cell r="D326" t="str">
            <v>EUR STD</v>
          </cell>
          <cell r="E326" t="str">
            <v>O</v>
          </cell>
          <cell r="F326">
            <v>101</v>
          </cell>
          <cell r="G326" t="str">
            <v>PL</v>
          </cell>
          <cell r="H326" t="str">
            <v>C</v>
          </cell>
          <cell r="I326" t="str">
            <v>P</v>
          </cell>
          <cell r="J326">
            <v>2</v>
          </cell>
          <cell r="K326" t="str">
            <v>MICHELIN</v>
          </cell>
          <cell r="L326" t="str">
            <v>0LT</v>
          </cell>
          <cell r="M326" t="str">
            <v>X MULTI Z</v>
          </cell>
          <cell r="N326" t="str">
            <v>355/50R22.5</v>
          </cell>
          <cell r="O326">
            <v>355</v>
          </cell>
          <cell r="P326">
            <v>50</v>
          </cell>
          <cell r="Q326">
            <v>22.5</v>
          </cell>
          <cell r="R326" t="str">
            <v>R</v>
          </cell>
          <cell r="S326">
            <v>158</v>
          </cell>
          <cell r="T326">
            <v>0</v>
          </cell>
          <cell r="U326" t="str">
            <v>K</v>
          </cell>
          <cell r="V326">
            <v>0</v>
          </cell>
          <cell r="W326">
            <v>0</v>
          </cell>
          <cell r="X326" t="str">
            <v>_x0000__x0000_</v>
          </cell>
          <cell r="Y326" t="str">
            <v>L</v>
          </cell>
          <cell r="Z326" t="str">
            <v/>
          </cell>
          <cell r="AA326">
            <v>65139</v>
          </cell>
          <cell r="AD326" t="str">
            <v>TL</v>
          </cell>
          <cell r="AE326" t="str">
            <v>C</v>
          </cell>
          <cell r="AF326" t="str">
            <v>G</v>
          </cell>
          <cell r="AG326" t="str">
            <v>E</v>
          </cell>
          <cell r="AH326" t="str">
            <v>Z</v>
          </cell>
          <cell r="AI326" t="str">
            <v/>
          </cell>
          <cell r="AJ326">
            <v>13.5</v>
          </cell>
          <cell r="AK326">
            <v>3</v>
          </cell>
          <cell r="AL326" t="str">
            <v>PRCGEZ</v>
          </cell>
          <cell r="AM326" t="str">
            <v>PP1</v>
          </cell>
          <cell r="AN326" t="str">
            <v>+</v>
          </cell>
          <cell r="AO326" t="str">
            <v>P</v>
          </cell>
          <cell r="AP326" t="str">
            <v/>
          </cell>
          <cell r="AQ326" t="str">
            <v>EUR4</v>
          </cell>
          <cell r="AR326">
            <v>10</v>
          </cell>
          <cell r="AS326" t="str">
            <v>PNE1</v>
          </cell>
          <cell r="AT326" t="str">
            <v>PNE1</v>
          </cell>
          <cell r="AU326">
            <v>45383</v>
          </cell>
          <cell r="AV326">
            <v>47453</v>
          </cell>
        </row>
        <row r="327">
          <cell r="A327">
            <v>743429</v>
          </cell>
          <cell r="B327" t="str">
            <v>385/55R22.5 X MULTI F TL 162K VM MI</v>
          </cell>
          <cell r="C327">
            <v>101</v>
          </cell>
          <cell r="D327" t="str">
            <v>EUR STD</v>
          </cell>
          <cell r="E327" t="str">
            <v>O</v>
          </cell>
          <cell r="F327">
            <v>101</v>
          </cell>
          <cell r="G327" t="str">
            <v>PL</v>
          </cell>
          <cell r="H327" t="str">
            <v>C</v>
          </cell>
          <cell r="I327" t="str">
            <v>P</v>
          </cell>
          <cell r="J327">
            <v>2</v>
          </cell>
          <cell r="K327" t="str">
            <v>MICHELIN</v>
          </cell>
          <cell r="L327" t="str">
            <v>0GX</v>
          </cell>
          <cell r="M327" t="str">
            <v>X MULTI F</v>
          </cell>
          <cell r="N327" t="str">
            <v>385/55R22.5</v>
          </cell>
          <cell r="O327">
            <v>385</v>
          </cell>
          <cell r="P327">
            <v>55</v>
          </cell>
          <cell r="Q327">
            <v>22.5</v>
          </cell>
          <cell r="R327" t="str">
            <v>R</v>
          </cell>
          <cell r="S327">
            <v>162</v>
          </cell>
          <cell r="T327">
            <v>0</v>
          </cell>
          <cell r="U327" t="str">
            <v>K</v>
          </cell>
          <cell r="V327">
            <v>158</v>
          </cell>
          <cell r="W327">
            <v>0</v>
          </cell>
          <cell r="X327" t="str">
            <v>L</v>
          </cell>
          <cell r="Y327" t="str">
            <v/>
          </cell>
          <cell r="Z327">
            <v>20</v>
          </cell>
          <cell r="AA327">
            <v>66021</v>
          </cell>
          <cell r="AD327" t="str">
            <v>TL</v>
          </cell>
          <cell r="AE327" t="str">
            <v>C</v>
          </cell>
          <cell r="AF327" t="str">
            <v>S</v>
          </cell>
          <cell r="AG327" t="str">
            <v>E</v>
          </cell>
          <cell r="AH327" t="str">
            <v>F</v>
          </cell>
          <cell r="AI327" t="str">
            <v/>
          </cell>
          <cell r="AJ327">
            <v>12</v>
          </cell>
          <cell r="AK327">
            <v>3</v>
          </cell>
          <cell r="AL327" t="str">
            <v>PRCSEF</v>
          </cell>
          <cell r="AM327" t="str">
            <v>PP1</v>
          </cell>
          <cell r="AN327" t="str">
            <v>+</v>
          </cell>
          <cell r="AO327" t="str">
            <v>P</v>
          </cell>
          <cell r="AP327" t="str">
            <v/>
          </cell>
          <cell r="AQ327" t="str">
            <v>EUR4</v>
          </cell>
          <cell r="AR327">
            <v>10</v>
          </cell>
          <cell r="AS327" t="str">
            <v>PNE1</v>
          </cell>
          <cell r="AT327" t="str">
            <v>PNE1</v>
          </cell>
          <cell r="AU327">
            <v>45383</v>
          </cell>
        </row>
      </sheetData>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chelin.se/assistan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F16B-1F1B-4AF9-9465-37410AB14D83}">
  <sheetPr>
    <tabColor rgb="FF0070C0"/>
    <pageSetUpPr fitToPage="1"/>
  </sheetPr>
  <dimension ref="B3:AF149"/>
  <sheetViews>
    <sheetView showGridLines="0" tabSelected="1" view="pageBreakPreview" topLeftCell="E9" zoomScaleNormal="100" zoomScaleSheetLayoutView="100" workbookViewId="0">
      <selection activeCell="P37" sqref="P37"/>
    </sheetView>
  </sheetViews>
  <sheetFormatPr baseColWidth="10" defaultColWidth="6.26953125" defaultRowHeight="15.5" outlineLevelCol="2"/>
  <cols>
    <col min="1" max="1" width="6.26953125" style="6"/>
    <col min="2" max="2" width="5.54296875" style="24" customWidth="1"/>
    <col min="3" max="3" width="15" style="49" customWidth="1"/>
    <col min="4" max="4" width="31.7265625" style="49" bestFit="1" customWidth="1"/>
    <col min="5" max="5" width="52.1796875" style="49" bestFit="1" customWidth="1"/>
    <col min="6" max="6" width="26.1796875" style="50" customWidth="1"/>
    <col min="7" max="7" width="2.81640625" style="50" customWidth="1"/>
    <col min="8" max="8" width="12" style="49" bestFit="1" customWidth="1"/>
    <col min="9" max="9" width="8.26953125" style="49" bestFit="1" customWidth="1"/>
    <col min="10" max="13" width="9.1796875" style="12" customWidth="1"/>
    <col min="14" max="14" width="18.26953125" style="73" bestFit="1" customWidth="1"/>
    <col min="15" max="15" width="18.7265625" style="12" bestFit="1" customWidth="1"/>
    <col min="16" max="16" width="52.81640625" style="12" customWidth="1"/>
    <col min="17" max="17" width="35.7265625" style="12" customWidth="1"/>
    <col min="18" max="18" width="32.54296875" style="17" customWidth="1"/>
    <col min="19" max="19" width="7.1796875" style="6" hidden="1" customWidth="1" outlineLevel="2"/>
    <col min="20" max="20" width="12" style="6" hidden="1" customWidth="1" outlineLevel="2"/>
    <col min="21" max="21" width="19.26953125" style="51" hidden="1" customWidth="1" collapsed="1"/>
    <col min="22" max="22" width="13.453125" style="6" hidden="1" customWidth="1" outlineLevel="2"/>
    <col min="23" max="23" width="16.7265625" style="6" hidden="1" customWidth="1" outlineLevel="2"/>
    <col min="24" max="24" width="7.26953125" style="6" hidden="1" customWidth="1" collapsed="1"/>
    <col min="25" max="25" width="0" style="6" hidden="1" customWidth="1"/>
    <col min="26" max="26" width="9" style="6" hidden="1" customWidth="1"/>
    <col min="27" max="27" width="3.453125" style="6" hidden="1" customWidth="1"/>
    <col min="28" max="28" width="12.453125" style="6" hidden="1" customWidth="1"/>
    <col min="29" max="29" width="41.453125" style="6" hidden="1" customWidth="1"/>
    <col min="30" max="32" width="14.7265625" style="6" hidden="1" customWidth="1"/>
    <col min="33" max="34" width="0" style="6" hidden="1" customWidth="1"/>
    <col min="35" max="16384" width="6.26953125" style="6"/>
  </cols>
  <sheetData>
    <row r="3" spans="2:32" ht="16">
      <c r="B3" s="1"/>
      <c r="C3" s="177"/>
      <c r="D3" s="177"/>
      <c r="E3" s="177"/>
      <c r="F3" s="177"/>
      <c r="G3" s="177"/>
      <c r="H3" s="177"/>
      <c r="I3" s="177"/>
      <c r="J3" s="177"/>
      <c r="K3" s="177"/>
      <c r="L3" s="177"/>
      <c r="M3" s="2"/>
      <c r="N3" s="72"/>
      <c r="O3" s="2"/>
      <c r="P3" s="2"/>
      <c r="Q3" s="2"/>
      <c r="R3" s="3"/>
      <c r="S3" s="1"/>
      <c r="T3" s="4"/>
      <c r="U3" s="5"/>
      <c r="V3" s="4"/>
      <c r="W3" s="4"/>
      <c r="X3" s="4"/>
      <c r="Y3" s="4"/>
      <c r="Z3" s="4"/>
      <c r="AA3" s="4"/>
      <c r="AB3" s="4"/>
      <c r="AC3" s="4"/>
      <c r="AD3" s="4"/>
      <c r="AE3" s="4"/>
      <c r="AF3" s="4"/>
    </row>
    <row r="4" spans="2:32" ht="16">
      <c r="B4" s="1"/>
      <c r="C4" s="2"/>
      <c r="D4" s="2"/>
      <c r="E4" s="2"/>
      <c r="F4" s="7"/>
      <c r="G4" s="7"/>
      <c r="H4" s="2"/>
      <c r="I4" s="2"/>
      <c r="J4" s="2"/>
      <c r="K4" s="2"/>
      <c r="L4" s="2"/>
      <c r="M4" s="2"/>
      <c r="N4" s="72"/>
      <c r="O4" s="2"/>
      <c r="P4" s="2"/>
      <c r="Q4" s="2"/>
      <c r="R4" s="8"/>
      <c r="S4" s="9"/>
      <c r="T4" s="9"/>
      <c r="U4" s="5"/>
      <c r="V4" s="1"/>
      <c r="W4" s="178" t="s">
        <v>0</v>
      </c>
      <c r="X4" s="178"/>
      <c r="Y4" s="178"/>
      <c r="Z4" s="178" t="s">
        <v>1</v>
      </c>
      <c r="AA4" s="178"/>
      <c r="AB4" s="178"/>
      <c r="AC4" s="1"/>
      <c r="AD4" s="1"/>
      <c r="AE4" s="1"/>
      <c r="AF4" s="1"/>
    </row>
    <row r="5" spans="2:32" ht="16">
      <c r="B5" s="1"/>
      <c r="C5" s="2"/>
      <c r="D5" s="2"/>
      <c r="E5" s="2"/>
      <c r="F5" s="7"/>
      <c r="G5" s="7"/>
      <c r="H5" s="2"/>
      <c r="I5" s="2"/>
      <c r="J5" s="2"/>
      <c r="K5" s="2"/>
      <c r="L5" s="2"/>
      <c r="M5" s="2"/>
      <c r="N5" s="72"/>
      <c r="O5" s="2"/>
      <c r="P5" s="2"/>
      <c r="Q5" s="2"/>
      <c r="R5" s="3"/>
      <c r="S5" s="1"/>
      <c r="T5" s="1"/>
      <c r="U5" s="5"/>
      <c r="V5" s="10" t="s">
        <v>2</v>
      </c>
      <c r="W5" s="11">
        <v>2024</v>
      </c>
      <c r="X5" s="11">
        <v>12</v>
      </c>
      <c r="Y5" s="11">
        <v>31</v>
      </c>
      <c r="Z5" s="11">
        <v>2025</v>
      </c>
      <c r="AA5" s="11">
        <v>12</v>
      </c>
      <c r="AB5" s="11">
        <v>31</v>
      </c>
      <c r="AC5" s="1"/>
      <c r="AD5" s="1"/>
      <c r="AE5" s="1"/>
      <c r="AF5" s="1"/>
    </row>
    <row r="6" spans="2:32" ht="16">
      <c r="B6" s="1"/>
      <c r="C6" s="2"/>
      <c r="D6" s="2"/>
      <c r="E6" s="2"/>
      <c r="F6" s="7"/>
      <c r="G6" s="7"/>
      <c r="H6" s="2"/>
      <c r="I6" s="2"/>
      <c r="J6" s="2"/>
      <c r="K6" s="2"/>
      <c r="L6" s="2"/>
      <c r="M6" s="2"/>
      <c r="O6" s="13"/>
      <c r="P6" s="13"/>
      <c r="Q6" s="13"/>
      <c r="R6" s="13"/>
      <c r="S6" s="1"/>
      <c r="T6" s="1"/>
      <c r="U6" s="5"/>
      <c r="V6" s="10" t="s">
        <v>3</v>
      </c>
      <c r="W6" s="11">
        <v>2024</v>
      </c>
      <c r="X6" s="11">
        <v>10</v>
      </c>
      <c r="Y6" s="11">
        <v>1</v>
      </c>
      <c r="Z6" s="11">
        <v>2025</v>
      </c>
      <c r="AA6" s="11">
        <v>12</v>
      </c>
      <c r="AB6" s="11">
        <v>31</v>
      </c>
      <c r="AC6" s="1"/>
      <c r="AD6" s="1"/>
      <c r="AE6" s="1"/>
      <c r="AF6" s="1"/>
    </row>
    <row r="7" spans="2:32" ht="16">
      <c r="B7" s="1"/>
      <c r="C7" s="2"/>
      <c r="D7" s="2"/>
      <c r="E7" s="2"/>
      <c r="F7" s="7"/>
      <c r="G7" s="7"/>
      <c r="H7" s="2"/>
      <c r="I7" s="2"/>
      <c r="J7" s="2"/>
      <c r="K7" s="2"/>
      <c r="L7" s="2"/>
      <c r="M7" s="2"/>
      <c r="N7" s="72"/>
      <c r="O7" s="2"/>
      <c r="P7" s="2"/>
      <c r="Q7" s="2"/>
      <c r="R7" s="3"/>
      <c r="S7" s="1"/>
      <c r="T7" s="1"/>
      <c r="U7" s="5"/>
      <c r="V7" s="10"/>
      <c r="W7" s="11"/>
      <c r="X7" s="11"/>
      <c r="Y7" s="11"/>
      <c r="Z7" s="11"/>
      <c r="AA7" s="11"/>
      <c r="AB7" s="11"/>
      <c r="AC7" s="1"/>
      <c r="AD7" s="1"/>
      <c r="AE7" s="1"/>
      <c r="AF7" s="1"/>
    </row>
    <row r="8" spans="2:32" ht="16">
      <c r="B8" s="1"/>
      <c r="C8" s="2"/>
      <c r="D8" s="2"/>
      <c r="E8" s="2"/>
      <c r="F8" s="7"/>
      <c r="G8" s="7"/>
      <c r="H8" s="2"/>
      <c r="I8" s="2"/>
      <c r="J8" s="2"/>
      <c r="K8" s="2"/>
      <c r="L8" s="2"/>
      <c r="M8" s="2"/>
      <c r="N8" s="72"/>
      <c r="O8" s="2"/>
      <c r="P8" s="2"/>
      <c r="Q8" s="2"/>
      <c r="R8" s="3"/>
      <c r="S8" s="1"/>
      <c r="T8" s="1"/>
      <c r="U8" s="5"/>
      <c r="V8" s="10"/>
      <c r="W8" s="11"/>
      <c r="X8" s="11"/>
      <c r="Y8" s="11"/>
      <c r="Z8" s="11"/>
      <c r="AA8" s="11"/>
      <c r="AB8" s="11"/>
      <c r="AC8" s="1"/>
      <c r="AD8" s="1"/>
      <c r="AE8" s="1"/>
      <c r="AF8" s="1"/>
    </row>
    <row r="9" spans="2:32" ht="16">
      <c r="B9" s="1"/>
      <c r="C9" s="2"/>
      <c r="D9" s="2"/>
      <c r="E9" s="2"/>
      <c r="F9" s="7"/>
      <c r="G9" s="7"/>
      <c r="H9" s="2"/>
      <c r="I9" s="2"/>
      <c r="J9" s="2"/>
      <c r="K9" s="2"/>
      <c r="L9" s="2"/>
      <c r="M9" s="2"/>
      <c r="N9" s="72"/>
      <c r="O9" s="14" t="s">
        <v>4</v>
      </c>
      <c r="P9" s="14"/>
      <c r="Q9" s="14"/>
      <c r="R9" s="3"/>
      <c r="S9" s="1"/>
      <c r="T9" s="1"/>
      <c r="U9" s="5"/>
      <c r="V9" s="10"/>
      <c r="W9" s="11"/>
      <c r="X9" s="11"/>
      <c r="Y9" s="11"/>
      <c r="Z9" s="11"/>
      <c r="AA9" s="11"/>
      <c r="AB9" s="11"/>
      <c r="AC9" s="1"/>
      <c r="AD9" s="1"/>
      <c r="AE9" s="1"/>
      <c r="AF9" s="1"/>
    </row>
    <row r="10" spans="2:32" ht="16">
      <c r="B10" s="1"/>
      <c r="C10" s="2"/>
      <c r="D10" s="2"/>
      <c r="E10" s="2"/>
      <c r="F10" s="7"/>
      <c r="G10" s="7"/>
      <c r="H10" s="2"/>
      <c r="I10" s="2"/>
      <c r="J10" s="2"/>
      <c r="K10" s="2"/>
      <c r="L10" s="2"/>
      <c r="M10" s="2"/>
      <c r="N10" s="74"/>
      <c r="O10" s="15">
        <v>0.44</v>
      </c>
      <c r="P10" s="15"/>
      <c r="Q10" s="15"/>
      <c r="R10" s="3"/>
      <c r="S10" s="16"/>
      <c r="T10" s="1"/>
      <c r="U10" s="5"/>
      <c r="V10" s="10"/>
      <c r="W10" s="11"/>
      <c r="X10" s="11"/>
      <c r="Y10" s="11"/>
      <c r="Z10" s="11"/>
      <c r="AA10" s="11"/>
      <c r="AB10" s="11"/>
      <c r="AC10" s="1"/>
      <c r="AD10" s="1"/>
      <c r="AE10" s="1"/>
      <c r="AF10" s="1"/>
    </row>
    <row r="11" spans="2:32" ht="16">
      <c r="B11" s="1"/>
      <c r="C11" s="2"/>
      <c r="D11" s="2"/>
      <c r="E11" s="2"/>
      <c r="F11" s="7"/>
      <c r="G11" s="7"/>
      <c r="H11" s="2"/>
      <c r="I11" s="2"/>
      <c r="J11" s="2"/>
      <c r="K11" s="2"/>
      <c r="L11" s="2"/>
      <c r="M11" s="2"/>
      <c r="N11" s="74"/>
      <c r="O11" s="13"/>
      <c r="P11" s="13"/>
      <c r="Q11" s="13"/>
      <c r="R11" s="3"/>
      <c r="S11" s="1"/>
      <c r="T11" s="1"/>
      <c r="U11" s="5"/>
      <c r="V11" s="10"/>
      <c r="W11" s="11"/>
      <c r="X11" s="11"/>
      <c r="Y11" s="11"/>
      <c r="Z11" s="11"/>
      <c r="AA11" s="11"/>
      <c r="AB11" s="11"/>
      <c r="AC11" s="1"/>
      <c r="AD11" s="1"/>
      <c r="AE11" s="1"/>
      <c r="AF11" s="1"/>
    </row>
    <row r="12" spans="2:32" ht="16">
      <c r="B12" s="1"/>
      <c r="C12" s="2"/>
      <c r="D12" s="2"/>
      <c r="E12" s="2"/>
      <c r="F12" s="7"/>
      <c r="G12" s="7"/>
      <c r="H12" s="2"/>
      <c r="I12" s="2"/>
      <c r="J12" s="2"/>
      <c r="K12" s="2"/>
      <c r="L12" s="2"/>
      <c r="M12" s="2"/>
      <c r="N12" s="72"/>
      <c r="S12" s="1"/>
      <c r="T12" s="1"/>
      <c r="U12" s="5"/>
      <c r="V12" s="10"/>
      <c r="W12" s="11"/>
      <c r="X12" s="11"/>
      <c r="Y12" s="11"/>
      <c r="Z12" s="11"/>
      <c r="AA12" s="11"/>
      <c r="AB12" s="11"/>
      <c r="AC12" s="1"/>
      <c r="AD12" s="1"/>
      <c r="AE12" s="1"/>
      <c r="AF12" s="1"/>
    </row>
    <row r="13" spans="2:32" ht="21">
      <c r="B13" s="18"/>
      <c r="C13" s="19" t="s">
        <v>5</v>
      </c>
      <c r="D13" s="20"/>
      <c r="E13" s="20"/>
      <c r="F13" s="20"/>
      <c r="G13" s="20"/>
      <c r="H13" s="20"/>
      <c r="I13" s="20"/>
      <c r="J13" s="179" t="s">
        <v>6</v>
      </c>
      <c r="K13" s="179"/>
      <c r="L13" s="179"/>
      <c r="M13" s="179"/>
      <c r="N13" s="179" t="s">
        <v>7</v>
      </c>
      <c r="O13" s="179"/>
      <c r="P13" s="168"/>
      <c r="Q13" s="168"/>
      <c r="S13" s="21"/>
      <c r="T13" s="21"/>
      <c r="U13" s="22"/>
      <c r="V13" s="21"/>
      <c r="W13" s="21"/>
      <c r="X13" s="21"/>
      <c r="Y13" s="21"/>
      <c r="Z13" s="21"/>
      <c r="AA13" s="21" t="s">
        <v>8</v>
      </c>
      <c r="AB13" s="23" t="s">
        <v>9</v>
      </c>
      <c r="AC13" s="21"/>
      <c r="AD13" s="21"/>
      <c r="AE13" s="21"/>
      <c r="AF13" s="21"/>
    </row>
    <row r="14" spans="2:32" ht="44.25" customHeight="1">
      <c r="C14" s="25" t="s">
        <v>10</v>
      </c>
      <c r="D14" s="25" t="s">
        <v>11</v>
      </c>
      <c r="E14" s="25" t="s">
        <v>12</v>
      </c>
      <c r="F14" s="25" t="s">
        <v>13</v>
      </c>
      <c r="G14" s="25"/>
      <c r="H14" s="26" t="s">
        <v>14</v>
      </c>
      <c r="I14" s="26" t="s">
        <v>15</v>
      </c>
      <c r="J14" s="25"/>
      <c r="K14" s="25"/>
      <c r="L14" s="175"/>
      <c r="M14" s="176"/>
      <c r="N14" s="75" t="s">
        <v>16</v>
      </c>
      <c r="O14" s="25" t="s">
        <v>17</v>
      </c>
      <c r="P14" s="25" t="s">
        <v>396</v>
      </c>
      <c r="Q14" s="25" t="s">
        <v>397</v>
      </c>
      <c r="R14" s="27"/>
      <c r="S14" s="6">
        <v>0</v>
      </c>
      <c r="T14" s="6" t="s">
        <v>18</v>
      </c>
      <c r="U14" s="28" t="s">
        <v>19</v>
      </c>
      <c r="V14" s="28" t="s">
        <v>20</v>
      </c>
      <c r="W14" s="28" t="s">
        <v>21</v>
      </c>
    </row>
    <row r="15" spans="2:32">
      <c r="C15" s="29" t="s">
        <v>22</v>
      </c>
      <c r="D15" s="30" t="s">
        <v>23</v>
      </c>
      <c r="E15" s="31"/>
      <c r="F15" s="32"/>
      <c r="G15" s="32"/>
      <c r="H15" s="32"/>
      <c r="I15" s="32"/>
      <c r="J15" s="33"/>
      <c r="K15" s="34"/>
      <c r="L15" s="34"/>
      <c r="M15" s="34"/>
      <c r="N15" s="76"/>
      <c r="O15" s="35"/>
      <c r="P15" s="35"/>
      <c r="Q15" s="35"/>
      <c r="R15" s="36" t="s">
        <v>18</v>
      </c>
      <c r="S15" s="6">
        <v>0</v>
      </c>
      <c r="T15" s="6" t="s">
        <v>24</v>
      </c>
      <c r="U15" s="37"/>
      <c r="V15" s="38" t="s">
        <v>18</v>
      </c>
      <c r="W15" s="38"/>
      <c r="X15" s="6">
        <v>0</v>
      </c>
    </row>
    <row r="16" spans="2:32" ht="16">
      <c r="C16" s="30">
        <v>249703</v>
      </c>
      <c r="D16" s="30" t="s">
        <v>25</v>
      </c>
      <c r="E16" s="31" t="s">
        <v>26</v>
      </c>
      <c r="F16" s="39" t="s">
        <v>27</v>
      </c>
      <c r="G16" s="32" t="s">
        <v>18</v>
      </c>
      <c r="H16" s="31" t="s">
        <v>14</v>
      </c>
      <c r="I16" s="40" t="s">
        <v>15</v>
      </c>
      <c r="J16" s="41" t="s">
        <v>28</v>
      </c>
      <c r="K16" s="42" t="s">
        <v>28</v>
      </c>
      <c r="L16" s="42" t="s">
        <v>28</v>
      </c>
      <c r="M16" s="42" t="s">
        <v>29</v>
      </c>
      <c r="N16" s="77">
        <v>12842</v>
      </c>
      <c r="O16" s="42">
        <f>IF(N16="","",N16*(1-$O$10))</f>
        <v>7191.52</v>
      </c>
      <c r="P16" s="42"/>
      <c r="Q16" s="42"/>
      <c r="R16" s="36" t="s">
        <v>18</v>
      </c>
      <c r="S16" s="6">
        <v>1</v>
      </c>
      <c r="T16" s="6" t="s">
        <v>18</v>
      </c>
      <c r="U16" s="37" t="s">
        <v>22</v>
      </c>
      <c r="V16" s="38">
        <v>45108</v>
      </c>
      <c r="W16" s="38" t="s">
        <v>18</v>
      </c>
      <c r="X16" s="6">
        <v>1</v>
      </c>
      <c r="Z16" s="6" t="s">
        <v>30</v>
      </c>
      <c r="AA16" s="6">
        <v>8</v>
      </c>
    </row>
    <row r="17" spans="3:32" ht="16">
      <c r="C17" s="30">
        <v>684989</v>
      </c>
      <c r="D17" s="30" t="s">
        <v>31</v>
      </c>
      <c r="E17" s="31" t="s">
        <v>32</v>
      </c>
      <c r="F17" s="39" t="s">
        <v>33</v>
      </c>
      <c r="G17" s="32" t="s">
        <v>18</v>
      </c>
      <c r="H17" s="31" t="s">
        <v>14</v>
      </c>
      <c r="I17" s="40" t="s">
        <v>15</v>
      </c>
      <c r="J17" s="41" t="s">
        <v>34</v>
      </c>
      <c r="K17" s="42" t="s">
        <v>35</v>
      </c>
      <c r="L17" s="42" t="s">
        <v>34</v>
      </c>
      <c r="M17" s="42" t="s">
        <v>36</v>
      </c>
      <c r="N17" s="78">
        <v>14172</v>
      </c>
      <c r="O17" s="42">
        <f>IF(N17="","",N17*(1-$O$10))</f>
        <v>7936.3200000000006</v>
      </c>
      <c r="P17" s="42"/>
      <c r="Q17" s="42"/>
      <c r="R17" s="36" t="s">
        <v>18</v>
      </c>
      <c r="S17" s="6">
        <v>1</v>
      </c>
      <c r="T17" s="6" t="s">
        <v>18</v>
      </c>
      <c r="U17" s="37" t="s">
        <v>22</v>
      </c>
      <c r="V17" s="38">
        <v>45536</v>
      </c>
      <c r="W17" s="38" t="s">
        <v>18</v>
      </c>
      <c r="X17" s="6">
        <v>3</v>
      </c>
      <c r="Z17" s="6" t="s">
        <v>8</v>
      </c>
      <c r="AA17" s="6">
        <v>10</v>
      </c>
    </row>
    <row r="18" spans="3:32" ht="16">
      <c r="C18" s="30">
        <v>553939</v>
      </c>
      <c r="D18" s="30" t="s">
        <v>37</v>
      </c>
      <c r="E18" s="31" t="s">
        <v>38</v>
      </c>
      <c r="F18" s="39" t="s">
        <v>39</v>
      </c>
      <c r="G18" s="32" t="s">
        <v>18</v>
      </c>
      <c r="H18" s="31" t="s">
        <v>14</v>
      </c>
      <c r="I18" s="40" t="s">
        <v>15</v>
      </c>
      <c r="J18" s="41" t="s">
        <v>34</v>
      </c>
      <c r="K18" s="42" t="s">
        <v>28</v>
      </c>
      <c r="L18" s="42" t="s">
        <v>34</v>
      </c>
      <c r="M18" s="42" t="s">
        <v>29</v>
      </c>
      <c r="N18" s="78">
        <v>13222</v>
      </c>
      <c r="O18" s="42">
        <f t="shared" ref="O18:O69" si="0">IF(N18="","",N18*(1-$O$10))</f>
        <v>7404.3200000000006</v>
      </c>
      <c r="P18" s="42"/>
      <c r="Q18" s="42"/>
      <c r="R18" s="36" t="s">
        <v>40</v>
      </c>
      <c r="S18" s="6">
        <v>0</v>
      </c>
      <c r="T18" s="6" t="s">
        <v>18</v>
      </c>
      <c r="U18" s="37" t="s">
        <v>22</v>
      </c>
      <c r="V18" s="38">
        <v>43709</v>
      </c>
      <c r="W18" s="38">
        <v>45992</v>
      </c>
      <c r="X18" s="6">
        <v>4</v>
      </c>
      <c r="Z18" s="6" t="s">
        <v>41</v>
      </c>
      <c r="AA18" s="6">
        <v>11</v>
      </c>
      <c r="AC18" s="43" t="s">
        <v>30</v>
      </c>
      <c r="AD18" s="43" t="s">
        <v>42</v>
      </c>
      <c r="AE18" s="43" t="s">
        <v>8</v>
      </c>
      <c r="AF18" s="43" t="s">
        <v>41</v>
      </c>
    </row>
    <row r="19" spans="3:32" ht="16">
      <c r="C19" s="30">
        <v>928196</v>
      </c>
      <c r="D19" s="30" t="s">
        <v>43</v>
      </c>
      <c r="E19" s="31" t="s">
        <v>44</v>
      </c>
      <c r="F19" s="39" t="s">
        <v>27</v>
      </c>
      <c r="G19" s="32" t="s">
        <v>18</v>
      </c>
      <c r="H19" s="31" t="s">
        <v>14</v>
      </c>
      <c r="I19" s="40" t="s">
        <v>15</v>
      </c>
      <c r="J19" s="41" t="s">
        <v>28</v>
      </c>
      <c r="K19" s="42" t="s">
        <v>28</v>
      </c>
      <c r="L19" s="42" t="s">
        <v>34</v>
      </c>
      <c r="M19" s="42" t="s">
        <v>36</v>
      </c>
      <c r="N19" s="78">
        <v>14480</v>
      </c>
      <c r="O19" s="42">
        <f t="shared" si="0"/>
        <v>8108.8000000000011</v>
      </c>
      <c r="P19" s="42"/>
      <c r="Q19" s="42"/>
      <c r="R19" s="36" t="s">
        <v>45</v>
      </c>
      <c r="S19" s="6">
        <v>0</v>
      </c>
      <c r="T19" s="6" t="s">
        <v>18</v>
      </c>
      <c r="U19" s="37" t="s">
        <v>22</v>
      </c>
      <c r="V19" s="38">
        <v>42736</v>
      </c>
      <c r="W19" s="38">
        <v>45839</v>
      </c>
      <c r="X19" s="6">
        <v>6</v>
      </c>
      <c r="AB19" s="44"/>
      <c r="AC19" s="44" t="s">
        <v>46</v>
      </c>
      <c r="AD19" s="44" t="s">
        <v>47</v>
      </c>
      <c r="AE19" s="44" t="s">
        <v>11</v>
      </c>
      <c r="AF19" s="44" t="s">
        <v>46</v>
      </c>
    </row>
    <row r="20" spans="3:32" ht="16">
      <c r="C20" s="30">
        <v>142336</v>
      </c>
      <c r="D20" s="30" t="s">
        <v>43</v>
      </c>
      <c r="E20" s="31" t="s">
        <v>48</v>
      </c>
      <c r="F20" s="39" t="s">
        <v>33</v>
      </c>
      <c r="G20" s="32" t="s">
        <v>18</v>
      </c>
      <c r="H20" s="31" t="s">
        <v>14</v>
      </c>
      <c r="I20" s="40" t="s">
        <v>15</v>
      </c>
      <c r="J20" s="41" t="s">
        <v>34</v>
      </c>
      <c r="K20" s="42" t="s">
        <v>35</v>
      </c>
      <c r="L20" s="42" t="s">
        <v>34</v>
      </c>
      <c r="M20" s="42" t="s">
        <v>49</v>
      </c>
      <c r="N20" s="78">
        <v>14908</v>
      </c>
      <c r="O20" s="42">
        <f t="shared" si="0"/>
        <v>8348.4800000000014</v>
      </c>
      <c r="P20" s="42"/>
      <c r="Q20" s="42"/>
      <c r="R20" s="36" t="s">
        <v>50</v>
      </c>
      <c r="S20" s="6">
        <v>0</v>
      </c>
      <c r="T20" s="6" t="s">
        <v>18</v>
      </c>
      <c r="U20" s="37" t="s">
        <v>22</v>
      </c>
      <c r="V20" s="38">
        <v>45748</v>
      </c>
      <c r="W20" s="38" t="s">
        <v>18</v>
      </c>
      <c r="X20" s="6">
        <v>7</v>
      </c>
      <c r="AB20" s="44"/>
      <c r="AC20" s="44" t="s">
        <v>51</v>
      </c>
      <c r="AD20" s="44" t="s">
        <v>52</v>
      </c>
      <c r="AE20" s="44" t="s">
        <v>12</v>
      </c>
      <c r="AF20" s="44" t="s">
        <v>12</v>
      </c>
    </row>
    <row r="21" spans="3:32" ht="16">
      <c r="C21" s="30">
        <v>481323</v>
      </c>
      <c r="D21" s="30" t="s">
        <v>53</v>
      </c>
      <c r="E21" s="31" t="s">
        <v>54</v>
      </c>
      <c r="F21" s="39" t="s">
        <v>55</v>
      </c>
      <c r="G21" s="32" t="s">
        <v>18</v>
      </c>
      <c r="H21" s="31" t="s">
        <v>14</v>
      </c>
      <c r="I21" s="40" t="s">
        <v>15</v>
      </c>
      <c r="J21" s="41" t="s">
        <v>34</v>
      </c>
      <c r="K21" s="42" t="s">
        <v>28</v>
      </c>
      <c r="L21" s="42" t="s">
        <v>34</v>
      </c>
      <c r="M21" s="42" t="s">
        <v>36</v>
      </c>
      <c r="N21" s="78">
        <v>14124</v>
      </c>
      <c r="O21" s="42">
        <f t="shared" si="0"/>
        <v>7909.4400000000005</v>
      </c>
      <c r="P21" s="42"/>
      <c r="Q21" s="42"/>
      <c r="R21" s="36" t="s">
        <v>18</v>
      </c>
      <c r="S21" s="6">
        <v>1</v>
      </c>
      <c r="T21" s="6" t="s">
        <v>18</v>
      </c>
      <c r="U21" s="37" t="s">
        <v>22</v>
      </c>
      <c r="V21" s="38">
        <v>42335</v>
      </c>
      <c r="W21" s="38" t="s">
        <v>18</v>
      </c>
      <c r="X21" s="6">
        <v>8</v>
      </c>
      <c r="AB21" s="44"/>
      <c r="AC21" s="44" t="s">
        <v>13</v>
      </c>
      <c r="AD21" s="44" t="s">
        <v>56</v>
      </c>
      <c r="AE21" s="44" t="s">
        <v>13</v>
      </c>
      <c r="AF21" s="44" t="s">
        <v>57</v>
      </c>
    </row>
    <row r="22" spans="3:32" ht="16">
      <c r="C22" s="30" t="s">
        <v>22</v>
      </c>
      <c r="D22" s="30" t="s">
        <v>58</v>
      </c>
      <c r="E22" s="31" t="s">
        <v>18</v>
      </c>
      <c r="F22" s="39" t="s">
        <v>18</v>
      </c>
      <c r="G22" s="32" t="s">
        <v>18</v>
      </c>
      <c r="H22" s="31" t="s">
        <v>18</v>
      </c>
      <c r="I22" s="40" t="s">
        <v>18</v>
      </c>
      <c r="J22" s="41" t="s">
        <v>18</v>
      </c>
      <c r="K22" s="42" t="s">
        <v>18</v>
      </c>
      <c r="L22" s="42" t="s">
        <v>18</v>
      </c>
      <c r="M22" s="42" t="s">
        <v>18</v>
      </c>
      <c r="N22" s="78"/>
      <c r="O22" s="42" t="str">
        <f t="shared" si="0"/>
        <v/>
      </c>
      <c r="P22" s="42"/>
      <c r="Q22" s="42"/>
      <c r="R22" s="36" t="s">
        <v>18</v>
      </c>
      <c r="S22" s="6">
        <v>0</v>
      </c>
      <c r="T22" s="6" t="s">
        <v>24</v>
      </c>
      <c r="U22" s="37" t="s">
        <v>18</v>
      </c>
      <c r="V22" s="38" t="s">
        <v>18</v>
      </c>
      <c r="W22" s="38" t="e">
        <v>#N/A</v>
      </c>
      <c r="X22" s="6">
        <v>10</v>
      </c>
      <c r="AB22" s="44"/>
      <c r="AC22" s="44" t="s">
        <v>15</v>
      </c>
      <c r="AD22" s="44" t="s">
        <v>15</v>
      </c>
      <c r="AE22" s="44" t="s">
        <v>15</v>
      </c>
      <c r="AF22" s="44" t="s">
        <v>15</v>
      </c>
    </row>
    <row r="23" spans="3:32" ht="16">
      <c r="C23" s="30">
        <v>187913</v>
      </c>
      <c r="D23" s="30" t="s">
        <v>25</v>
      </c>
      <c r="E23" s="31" t="s">
        <v>59</v>
      </c>
      <c r="F23" s="39" t="s">
        <v>60</v>
      </c>
      <c r="G23" s="32" t="s">
        <v>18</v>
      </c>
      <c r="H23" s="31" t="s">
        <v>14</v>
      </c>
      <c r="I23" s="40" t="s">
        <v>15</v>
      </c>
      <c r="J23" s="41" t="s">
        <v>34</v>
      </c>
      <c r="K23" s="42" t="s">
        <v>35</v>
      </c>
      <c r="L23" s="42" t="s">
        <v>34</v>
      </c>
      <c r="M23" s="42" t="s">
        <v>61</v>
      </c>
      <c r="N23" s="78">
        <v>13222</v>
      </c>
      <c r="O23" s="42">
        <f t="shared" si="0"/>
        <v>7404.3200000000006</v>
      </c>
      <c r="P23" s="42"/>
      <c r="Q23" s="42"/>
      <c r="R23" s="36" t="s">
        <v>18</v>
      </c>
      <c r="S23" s="6">
        <v>1</v>
      </c>
      <c r="T23" s="6" t="s">
        <v>18</v>
      </c>
      <c r="U23" s="37" t="s">
        <v>22</v>
      </c>
      <c r="V23" s="38">
        <v>45536</v>
      </c>
      <c r="W23" s="38" t="s">
        <v>18</v>
      </c>
      <c r="X23" s="6">
        <v>11</v>
      </c>
      <c r="AB23" s="44"/>
      <c r="AC23" s="44" t="s">
        <v>62</v>
      </c>
      <c r="AD23" t="s">
        <v>63</v>
      </c>
      <c r="AE23" s="44" t="s">
        <v>64</v>
      </c>
      <c r="AF23" s="44" t="s">
        <v>65</v>
      </c>
    </row>
    <row r="24" spans="3:32" ht="16">
      <c r="C24" s="30">
        <v>712725</v>
      </c>
      <c r="D24" s="30" t="s">
        <v>66</v>
      </c>
      <c r="E24" s="31" t="s">
        <v>67</v>
      </c>
      <c r="F24" s="39" t="s">
        <v>68</v>
      </c>
      <c r="G24" s="32" t="s">
        <v>18</v>
      </c>
      <c r="H24" s="31" t="s">
        <v>14</v>
      </c>
      <c r="I24" s="40" t="s">
        <v>15</v>
      </c>
      <c r="J24" s="41" t="s">
        <v>69</v>
      </c>
      <c r="K24" s="42" t="s">
        <v>35</v>
      </c>
      <c r="L24" s="42" t="s">
        <v>34</v>
      </c>
      <c r="M24" s="42" t="s">
        <v>61</v>
      </c>
      <c r="N24" s="78">
        <v>12083</v>
      </c>
      <c r="O24" s="42">
        <f t="shared" si="0"/>
        <v>6766.4800000000005</v>
      </c>
      <c r="P24" s="42"/>
      <c r="Q24" s="42"/>
      <c r="R24" s="36" t="s">
        <v>70</v>
      </c>
      <c r="S24" s="6">
        <v>0</v>
      </c>
      <c r="T24" s="6" t="s">
        <v>18</v>
      </c>
      <c r="U24" s="37" t="s">
        <v>22</v>
      </c>
      <c r="V24" s="38">
        <v>39345</v>
      </c>
      <c r="W24" s="38">
        <v>45658</v>
      </c>
      <c r="X24" s="6">
        <v>12</v>
      </c>
      <c r="AB24" s="44"/>
      <c r="AC24" s="44" t="s">
        <v>71</v>
      </c>
      <c r="AD24" s="44" t="s">
        <v>72</v>
      </c>
      <c r="AE24" s="44" t="s">
        <v>73</v>
      </c>
      <c r="AF24" s="44" t="s">
        <v>74</v>
      </c>
    </row>
    <row r="25" spans="3:32" ht="16">
      <c r="C25" s="30">
        <v>777127</v>
      </c>
      <c r="D25" s="30" t="s">
        <v>31</v>
      </c>
      <c r="E25" s="31" t="s">
        <v>75</v>
      </c>
      <c r="F25" s="39" t="s">
        <v>76</v>
      </c>
      <c r="G25" s="32" t="s">
        <v>18</v>
      </c>
      <c r="H25" s="31" t="s">
        <v>14</v>
      </c>
      <c r="I25" s="40" t="s">
        <v>15</v>
      </c>
      <c r="J25" s="41" t="s">
        <v>28</v>
      </c>
      <c r="K25" s="42" t="s">
        <v>35</v>
      </c>
      <c r="L25" s="42" t="s">
        <v>34</v>
      </c>
      <c r="M25" s="42" t="s">
        <v>29</v>
      </c>
      <c r="N25" s="78">
        <v>13626</v>
      </c>
      <c r="O25" s="42">
        <f t="shared" si="0"/>
        <v>7630.56</v>
      </c>
      <c r="P25" s="42"/>
      <c r="Q25" s="42"/>
      <c r="R25" s="36" t="s">
        <v>45</v>
      </c>
      <c r="S25" s="6">
        <v>1</v>
      </c>
      <c r="T25" s="6" t="s">
        <v>18</v>
      </c>
      <c r="U25" s="37" t="s">
        <v>22</v>
      </c>
      <c r="V25" s="38">
        <v>42675</v>
      </c>
      <c r="W25" s="38">
        <v>45839</v>
      </c>
      <c r="X25" s="6">
        <v>13</v>
      </c>
      <c r="AB25" s="44"/>
      <c r="AC25" t="s">
        <v>77</v>
      </c>
      <c r="AD25" t="s">
        <v>78</v>
      </c>
      <c r="AE25" t="s">
        <v>4</v>
      </c>
      <c r="AF25" s="44" t="s">
        <v>4</v>
      </c>
    </row>
    <row r="26" spans="3:32" ht="16">
      <c r="C26" s="30">
        <v>998953</v>
      </c>
      <c r="D26" s="30" t="s">
        <v>31</v>
      </c>
      <c r="E26" s="31" t="s">
        <v>75</v>
      </c>
      <c r="F26" s="39" t="s">
        <v>60</v>
      </c>
      <c r="G26" s="32" t="s">
        <v>18</v>
      </c>
      <c r="H26" s="31" t="s">
        <v>14</v>
      </c>
      <c r="I26" s="40" t="s">
        <v>15</v>
      </c>
      <c r="J26" s="41" t="s">
        <v>34</v>
      </c>
      <c r="K26" s="42" t="s">
        <v>35</v>
      </c>
      <c r="L26" s="42" t="s">
        <v>28</v>
      </c>
      <c r="M26" s="42" t="s">
        <v>79</v>
      </c>
      <c r="N26" s="78">
        <v>14029</v>
      </c>
      <c r="O26" s="42">
        <f t="shared" si="0"/>
        <v>7856.2400000000007</v>
      </c>
      <c r="P26" s="42"/>
      <c r="Q26" s="42"/>
      <c r="R26" s="36" t="s">
        <v>50</v>
      </c>
      <c r="S26" s="6">
        <v>1</v>
      </c>
      <c r="T26" s="6" t="s">
        <v>18</v>
      </c>
      <c r="U26" s="37" t="s">
        <v>22</v>
      </c>
      <c r="V26" s="38">
        <v>45748</v>
      </c>
      <c r="W26" s="38" t="s">
        <v>18</v>
      </c>
      <c r="X26" s="6">
        <v>14</v>
      </c>
      <c r="AB26" s="44"/>
      <c r="AC26" s="44"/>
      <c r="AD26" s="44"/>
      <c r="AE26" s="44"/>
      <c r="AF26" s="44"/>
    </row>
    <row r="27" spans="3:32" ht="16">
      <c r="C27" s="30">
        <v>495444</v>
      </c>
      <c r="D27" s="30" t="s">
        <v>37</v>
      </c>
      <c r="E27" s="31" t="s">
        <v>80</v>
      </c>
      <c r="F27" s="39" t="s">
        <v>81</v>
      </c>
      <c r="G27" s="32" t="s">
        <v>18</v>
      </c>
      <c r="H27" s="31" t="s">
        <v>14</v>
      </c>
      <c r="I27" s="40" t="s">
        <v>15</v>
      </c>
      <c r="J27" s="41" t="s">
        <v>34</v>
      </c>
      <c r="K27" s="42" t="s">
        <v>28</v>
      </c>
      <c r="L27" s="42" t="s">
        <v>34</v>
      </c>
      <c r="M27" s="42" t="s">
        <v>29</v>
      </c>
      <c r="N27" s="78">
        <v>13222</v>
      </c>
      <c r="O27" s="42">
        <f t="shared" si="0"/>
        <v>7404.3200000000006</v>
      </c>
      <c r="P27" s="42"/>
      <c r="Q27" s="42"/>
      <c r="R27" s="36" t="s">
        <v>18</v>
      </c>
      <c r="S27" s="6">
        <v>0</v>
      </c>
      <c r="T27" s="6" t="s">
        <v>18</v>
      </c>
      <c r="U27" s="37" t="s">
        <v>22</v>
      </c>
      <c r="V27" s="38">
        <v>42355</v>
      </c>
      <c r="W27" s="38" t="s">
        <v>18</v>
      </c>
      <c r="X27" s="6">
        <v>15</v>
      </c>
      <c r="AB27" s="44"/>
      <c r="AC27" s="44" t="s">
        <v>82</v>
      </c>
      <c r="AD27" t="s">
        <v>83</v>
      </c>
      <c r="AE27" t="s">
        <v>16</v>
      </c>
      <c r="AF27" s="44" t="s">
        <v>84</v>
      </c>
    </row>
    <row r="28" spans="3:32" ht="16">
      <c r="C28" s="30">
        <v>165338</v>
      </c>
      <c r="D28" s="30" t="s">
        <v>85</v>
      </c>
      <c r="E28" s="31" t="s">
        <v>38</v>
      </c>
      <c r="F28" s="39" t="s">
        <v>76</v>
      </c>
      <c r="G28" s="32" t="s">
        <v>18</v>
      </c>
      <c r="H28" s="31" t="s">
        <v>14</v>
      </c>
      <c r="I28" s="40" t="s">
        <v>15</v>
      </c>
      <c r="J28" s="41" t="s">
        <v>28</v>
      </c>
      <c r="K28" s="42" t="s">
        <v>35</v>
      </c>
      <c r="L28" s="42" t="s">
        <v>34</v>
      </c>
      <c r="M28" s="42" t="s">
        <v>86</v>
      </c>
      <c r="N28" s="78">
        <v>12842</v>
      </c>
      <c r="O28" s="42">
        <f t="shared" si="0"/>
        <v>7191.52</v>
      </c>
      <c r="P28" s="42"/>
      <c r="Q28" s="42"/>
      <c r="R28" s="36" t="s">
        <v>18</v>
      </c>
      <c r="S28" s="6">
        <v>1</v>
      </c>
      <c r="T28" s="6" t="s">
        <v>18</v>
      </c>
      <c r="U28" s="37" t="s">
        <v>22</v>
      </c>
      <c r="V28" s="38">
        <v>41699</v>
      </c>
      <c r="W28" s="38" t="s">
        <v>18</v>
      </c>
      <c r="X28" s="6">
        <v>16</v>
      </c>
      <c r="AB28" s="44" t="s">
        <v>87</v>
      </c>
      <c r="AC28" s="44" t="s">
        <v>88</v>
      </c>
      <c r="AD28" s="44" t="s">
        <v>89</v>
      </c>
      <c r="AE28" s="44" t="s">
        <v>23</v>
      </c>
      <c r="AF28" s="44" t="s">
        <v>90</v>
      </c>
    </row>
    <row r="29" spans="3:32" ht="16">
      <c r="C29" s="30" t="s">
        <v>22</v>
      </c>
      <c r="D29" s="30" t="s">
        <v>91</v>
      </c>
      <c r="E29" s="31" t="s">
        <v>18</v>
      </c>
      <c r="F29" s="39" t="s">
        <v>18</v>
      </c>
      <c r="G29" s="32" t="s">
        <v>18</v>
      </c>
      <c r="H29" s="31" t="s">
        <v>18</v>
      </c>
      <c r="I29" s="40" t="s">
        <v>18</v>
      </c>
      <c r="J29" s="41" t="s">
        <v>18</v>
      </c>
      <c r="K29" s="42" t="s">
        <v>18</v>
      </c>
      <c r="L29" s="42" t="s">
        <v>18</v>
      </c>
      <c r="M29" s="42" t="s">
        <v>18</v>
      </c>
      <c r="N29" s="78"/>
      <c r="O29" s="42" t="str">
        <f t="shared" si="0"/>
        <v/>
      </c>
      <c r="P29" s="42"/>
      <c r="Q29" s="42"/>
      <c r="R29" s="36" t="s">
        <v>18</v>
      </c>
      <c r="S29" s="6">
        <v>0</v>
      </c>
      <c r="T29" s="6" t="s">
        <v>24</v>
      </c>
      <c r="U29" s="37" t="s">
        <v>18</v>
      </c>
      <c r="V29" s="38" t="s">
        <v>18</v>
      </c>
      <c r="W29" s="38" t="e">
        <v>#N/A</v>
      </c>
      <c r="X29" s="6">
        <v>17</v>
      </c>
      <c r="AB29" s="44" t="s">
        <v>92</v>
      </c>
      <c r="AC29" s="44" t="s">
        <v>88</v>
      </c>
      <c r="AD29" s="44" t="s">
        <v>89</v>
      </c>
      <c r="AE29" s="44" t="s">
        <v>23</v>
      </c>
      <c r="AF29" s="44" t="s">
        <v>90</v>
      </c>
    </row>
    <row r="30" spans="3:32" ht="16">
      <c r="C30" s="30">
        <v>139900</v>
      </c>
      <c r="D30" s="30" t="s">
        <v>53</v>
      </c>
      <c r="E30" s="31" t="s">
        <v>54</v>
      </c>
      <c r="F30" s="39" t="s">
        <v>93</v>
      </c>
      <c r="G30" s="32" t="s">
        <v>18</v>
      </c>
      <c r="H30" s="31" t="s">
        <v>14</v>
      </c>
      <c r="I30" s="40" t="s">
        <v>15</v>
      </c>
      <c r="J30" s="41" t="s">
        <v>34</v>
      </c>
      <c r="K30" s="42" t="s">
        <v>35</v>
      </c>
      <c r="L30" s="42" t="s">
        <v>34</v>
      </c>
      <c r="M30" s="42" t="s">
        <v>49</v>
      </c>
      <c r="N30" s="78">
        <v>12985</v>
      </c>
      <c r="O30" s="42">
        <f t="shared" si="0"/>
        <v>7271.6</v>
      </c>
      <c r="P30" s="42"/>
      <c r="Q30" s="42"/>
      <c r="R30" s="36" t="s">
        <v>18</v>
      </c>
      <c r="S30" s="6">
        <v>1</v>
      </c>
      <c r="T30" s="6" t="s">
        <v>18</v>
      </c>
      <c r="U30" s="37" t="s">
        <v>22</v>
      </c>
      <c r="V30" s="38">
        <v>45292</v>
      </c>
      <c r="W30" s="38" t="s">
        <v>18</v>
      </c>
      <c r="X30" s="6">
        <v>24</v>
      </c>
      <c r="AC30" t="s">
        <v>94</v>
      </c>
      <c r="AD30" t="s">
        <v>95</v>
      </c>
      <c r="AE30" t="s">
        <v>17</v>
      </c>
      <c r="AF30" s="6" t="s">
        <v>96</v>
      </c>
    </row>
    <row r="31" spans="3:32" ht="16">
      <c r="C31" s="30">
        <v>812967</v>
      </c>
      <c r="D31" s="30" t="s">
        <v>97</v>
      </c>
      <c r="E31" s="31" t="s">
        <v>54</v>
      </c>
      <c r="F31" s="39" t="s">
        <v>93</v>
      </c>
      <c r="G31" s="32" t="s">
        <v>18</v>
      </c>
      <c r="H31" s="31" t="s">
        <v>14</v>
      </c>
      <c r="I31" s="40" t="s">
        <v>15</v>
      </c>
      <c r="J31" s="41" t="s">
        <v>34</v>
      </c>
      <c r="K31" s="42" t="s">
        <v>35</v>
      </c>
      <c r="L31" s="42" t="s">
        <v>34</v>
      </c>
      <c r="M31" s="42" t="s">
        <v>49</v>
      </c>
      <c r="N31" s="78">
        <v>11869</v>
      </c>
      <c r="O31" s="42">
        <f t="shared" si="0"/>
        <v>6646.64</v>
      </c>
      <c r="P31" s="42"/>
      <c r="Q31" s="42"/>
      <c r="R31" s="36" t="s">
        <v>18</v>
      </c>
      <c r="S31" s="6">
        <v>0</v>
      </c>
      <c r="T31" s="6" t="s">
        <v>18</v>
      </c>
      <c r="U31" s="37" t="s">
        <v>22</v>
      </c>
      <c r="V31" s="38">
        <v>45261</v>
      </c>
      <c r="W31" s="38" t="s">
        <v>18</v>
      </c>
      <c r="X31" s="6">
        <v>25</v>
      </c>
      <c r="AF31" s="6" t="s">
        <v>98</v>
      </c>
    </row>
    <row r="32" spans="3:32" ht="16">
      <c r="C32" s="30" t="s">
        <v>99</v>
      </c>
      <c r="D32" s="30" t="s">
        <v>23</v>
      </c>
      <c r="E32" s="31" t="s">
        <v>18</v>
      </c>
      <c r="F32" s="39" t="s">
        <v>18</v>
      </c>
      <c r="G32" s="32" t="s">
        <v>18</v>
      </c>
      <c r="H32" s="31" t="s">
        <v>18</v>
      </c>
      <c r="I32" s="40" t="s">
        <v>18</v>
      </c>
      <c r="J32" s="41" t="s">
        <v>18</v>
      </c>
      <c r="K32" s="42" t="s">
        <v>18</v>
      </c>
      <c r="L32" s="42" t="s">
        <v>18</v>
      </c>
      <c r="M32" s="42" t="s">
        <v>18</v>
      </c>
      <c r="N32" s="78"/>
      <c r="O32" s="42" t="str">
        <f t="shared" si="0"/>
        <v/>
      </c>
      <c r="P32" s="42"/>
      <c r="Q32" s="42"/>
      <c r="R32" s="36" t="s">
        <v>18</v>
      </c>
      <c r="S32" s="6">
        <v>0</v>
      </c>
      <c r="T32" s="6" t="s">
        <v>24</v>
      </c>
      <c r="U32" s="37" t="s">
        <v>18</v>
      </c>
      <c r="V32" s="38" t="s">
        <v>18</v>
      </c>
      <c r="W32" s="38" t="e">
        <v>#N/A</v>
      </c>
      <c r="X32" s="6">
        <v>26</v>
      </c>
      <c r="AF32" s="45" t="s">
        <v>100</v>
      </c>
    </row>
    <row r="33" spans="3:32" ht="16">
      <c r="C33" s="30">
        <v>908979</v>
      </c>
      <c r="D33" s="30" t="s">
        <v>101</v>
      </c>
      <c r="E33" s="31" t="s">
        <v>102</v>
      </c>
      <c r="F33" s="39" t="s">
        <v>103</v>
      </c>
      <c r="G33" s="32" t="s">
        <v>18</v>
      </c>
      <c r="H33" s="31" t="s">
        <v>18</v>
      </c>
      <c r="I33" s="40" t="s">
        <v>15</v>
      </c>
      <c r="J33" s="41" t="s">
        <v>35</v>
      </c>
      <c r="K33" s="42" t="s">
        <v>35</v>
      </c>
      <c r="L33" s="42" t="s">
        <v>34</v>
      </c>
      <c r="M33" s="42" t="s">
        <v>36</v>
      </c>
      <c r="N33" s="78">
        <v>10682</v>
      </c>
      <c r="O33" s="42">
        <f t="shared" si="0"/>
        <v>5981.920000000001</v>
      </c>
      <c r="P33" s="42"/>
      <c r="Q33" s="42"/>
      <c r="R33" s="36" t="s">
        <v>104</v>
      </c>
      <c r="S33" s="6">
        <v>1</v>
      </c>
      <c r="T33" s="6" t="s">
        <v>18</v>
      </c>
      <c r="U33" s="37" t="s">
        <v>99</v>
      </c>
      <c r="V33" s="38">
        <v>44835</v>
      </c>
      <c r="W33" s="38">
        <v>45689</v>
      </c>
      <c r="X33" s="6">
        <v>27</v>
      </c>
      <c r="AF33" s="6" t="s">
        <v>105</v>
      </c>
    </row>
    <row r="34" spans="3:32" ht="16">
      <c r="C34" s="30">
        <v>812426</v>
      </c>
      <c r="D34" s="30" t="s">
        <v>106</v>
      </c>
      <c r="E34" s="31" t="s">
        <v>107</v>
      </c>
      <c r="F34" s="39" t="s">
        <v>108</v>
      </c>
      <c r="G34" s="32" t="s">
        <v>18</v>
      </c>
      <c r="H34" s="31" t="s">
        <v>14</v>
      </c>
      <c r="I34" s="40" t="s">
        <v>15</v>
      </c>
      <c r="J34" s="41" t="s">
        <v>69</v>
      </c>
      <c r="K34" s="42" t="s">
        <v>28</v>
      </c>
      <c r="L34" s="42" t="s">
        <v>34</v>
      </c>
      <c r="M34" s="42" t="s">
        <v>36</v>
      </c>
      <c r="N34" s="78">
        <v>6006</v>
      </c>
      <c r="O34" s="42">
        <f t="shared" si="0"/>
        <v>3363.36</v>
      </c>
      <c r="P34" s="42"/>
      <c r="Q34" s="42"/>
      <c r="R34" s="36" t="s">
        <v>18</v>
      </c>
      <c r="S34" s="6">
        <v>0</v>
      </c>
      <c r="T34" s="6" t="s">
        <v>18</v>
      </c>
      <c r="U34" s="37" t="s">
        <v>99</v>
      </c>
      <c r="V34" s="38">
        <v>42461</v>
      </c>
      <c r="W34" s="38" t="s">
        <v>18</v>
      </c>
      <c r="X34" s="6">
        <v>28</v>
      </c>
    </row>
    <row r="35" spans="3:32" ht="16">
      <c r="C35" s="30">
        <v>188448</v>
      </c>
      <c r="D35" s="30" t="s">
        <v>109</v>
      </c>
      <c r="E35" s="31" t="s">
        <v>110</v>
      </c>
      <c r="F35" s="39" t="s">
        <v>108</v>
      </c>
      <c r="G35" s="32" t="s">
        <v>18</v>
      </c>
      <c r="H35" s="31" t="s">
        <v>14</v>
      </c>
      <c r="I35" s="40" t="s">
        <v>15</v>
      </c>
      <c r="J35" s="41" t="s">
        <v>69</v>
      </c>
      <c r="K35" s="42" t="s">
        <v>28</v>
      </c>
      <c r="L35" s="42" t="s">
        <v>34</v>
      </c>
      <c r="M35" s="42" t="s">
        <v>111</v>
      </c>
      <c r="N35" s="78">
        <v>5508</v>
      </c>
      <c r="O35" s="42">
        <f t="shared" si="0"/>
        <v>3084.4800000000005</v>
      </c>
      <c r="P35" s="42"/>
      <c r="Q35" s="42"/>
      <c r="R35" s="36" t="s">
        <v>18</v>
      </c>
      <c r="S35" s="6">
        <v>1</v>
      </c>
      <c r="T35" s="6" t="s">
        <v>18</v>
      </c>
      <c r="U35" s="37" t="s">
        <v>99</v>
      </c>
      <c r="V35" s="38">
        <v>41913</v>
      </c>
      <c r="W35" s="38" t="s">
        <v>18</v>
      </c>
      <c r="X35" s="6">
        <v>29</v>
      </c>
      <c r="AC35" s="6" t="s">
        <v>30</v>
      </c>
      <c r="AD35" s="6" t="s">
        <v>42</v>
      </c>
      <c r="AE35" s="6" t="s">
        <v>8</v>
      </c>
      <c r="AF35" s="6" t="s">
        <v>41</v>
      </c>
    </row>
    <row r="36" spans="3:32" ht="16">
      <c r="C36" s="30">
        <v>831758</v>
      </c>
      <c r="D36" s="30" t="s">
        <v>112</v>
      </c>
      <c r="E36" s="31" t="s">
        <v>113</v>
      </c>
      <c r="F36" s="39" t="s">
        <v>108</v>
      </c>
      <c r="G36" s="32" t="s">
        <v>18</v>
      </c>
      <c r="H36" s="31" t="s">
        <v>14</v>
      </c>
      <c r="I36" s="40" t="s">
        <v>15</v>
      </c>
      <c r="J36" s="41" t="s">
        <v>69</v>
      </c>
      <c r="K36" s="42" t="s">
        <v>28</v>
      </c>
      <c r="L36" s="42" t="s">
        <v>34</v>
      </c>
      <c r="M36" s="42" t="s">
        <v>111</v>
      </c>
      <c r="N36" s="78">
        <v>6338</v>
      </c>
      <c r="O36" s="42">
        <f t="shared" si="0"/>
        <v>3549.28</v>
      </c>
      <c r="P36" s="42"/>
      <c r="Q36" s="42"/>
      <c r="R36" s="36" t="s">
        <v>18</v>
      </c>
      <c r="S36" s="6">
        <v>0</v>
      </c>
      <c r="T36" s="6" t="s">
        <v>18</v>
      </c>
      <c r="U36" s="37" t="s">
        <v>99</v>
      </c>
      <c r="V36" s="38">
        <v>42005</v>
      </c>
      <c r="W36" s="38">
        <v>46323</v>
      </c>
      <c r="X36" s="6">
        <v>30</v>
      </c>
      <c r="AB36" s="6" t="s">
        <v>87</v>
      </c>
      <c r="AC36" s="44" t="s">
        <v>88</v>
      </c>
      <c r="AD36" s="44" t="s">
        <v>89</v>
      </c>
      <c r="AE36" s="44" t="s">
        <v>23</v>
      </c>
      <c r="AF36" s="44" t="s">
        <v>90</v>
      </c>
    </row>
    <row r="37" spans="3:32" ht="16">
      <c r="C37" s="30">
        <v>541269</v>
      </c>
      <c r="D37" s="30" t="s">
        <v>114</v>
      </c>
      <c r="E37" s="31" t="s">
        <v>115</v>
      </c>
      <c r="F37" s="39" t="s">
        <v>108</v>
      </c>
      <c r="G37" s="32" t="s">
        <v>18</v>
      </c>
      <c r="H37" s="31" t="s">
        <v>14</v>
      </c>
      <c r="I37" s="40" t="s">
        <v>15</v>
      </c>
      <c r="J37" s="41" t="s">
        <v>69</v>
      </c>
      <c r="K37" s="42" t="s">
        <v>28</v>
      </c>
      <c r="L37" s="42" t="s">
        <v>34</v>
      </c>
      <c r="M37" s="42" t="s">
        <v>86</v>
      </c>
      <c r="N37" s="78">
        <v>7217</v>
      </c>
      <c r="O37" s="42">
        <f t="shared" si="0"/>
        <v>4041.5200000000004</v>
      </c>
      <c r="P37" s="42"/>
      <c r="Q37" s="42"/>
      <c r="R37" s="36" t="s">
        <v>18</v>
      </c>
      <c r="S37" s="6">
        <v>1</v>
      </c>
      <c r="T37" s="6" t="s">
        <v>18</v>
      </c>
      <c r="U37" s="37" t="s">
        <v>99</v>
      </c>
      <c r="V37" s="38">
        <v>42064</v>
      </c>
      <c r="W37" s="38" t="s">
        <v>18</v>
      </c>
      <c r="X37" s="6">
        <v>31</v>
      </c>
      <c r="AB37" s="6" t="s">
        <v>92</v>
      </c>
      <c r="AC37" s="44" t="s">
        <v>116</v>
      </c>
      <c r="AD37" s="44" t="s">
        <v>117</v>
      </c>
      <c r="AE37" s="44" t="s">
        <v>116</v>
      </c>
      <c r="AF37" s="44" t="s">
        <v>90</v>
      </c>
    </row>
    <row r="38" spans="3:32" ht="16">
      <c r="C38" s="30">
        <v>452013</v>
      </c>
      <c r="D38" s="30" t="s">
        <v>118</v>
      </c>
      <c r="E38" s="31" t="s">
        <v>119</v>
      </c>
      <c r="F38" s="39" t="s">
        <v>108</v>
      </c>
      <c r="G38" s="32" t="s">
        <v>18</v>
      </c>
      <c r="H38" s="31" t="s">
        <v>14</v>
      </c>
      <c r="I38" s="40" t="s">
        <v>15</v>
      </c>
      <c r="J38" s="41" t="s">
        <v>69</v>
      </c>
      <c r="K38" s="42" t="s">
        <v>28</v>
      </c>
      <c r="L38" s="42" t="s">
        <v>34</v>
      </c>
      <c r="M38" s="42" t="s">
        <v>86</v>
      </c>
      <c r="N38" s="78">
        <v>7430</v>
      </c>
      <c r="O38" s="42">
        <f t="shared" si="0"/>
        <v>4160.8</v>
      </c>
      <c r="P38" s="42"/>
      <c r="Q38" s="42"/>
      <c r="R38" s="36" t="s">
        <v>18</v>
      </c>
      <c r="S38" s="6">
        <v>0</v>
      </c>
      <c r="T38" s="6" t="s">
        <v>18</v>
      </c>
      <c r="U38" s="37" t="s">
        <v>99</v>
      </c>
      <c r="V38" s="38">
        <v>42095</v>
      </c>
      <c r="W38" s="38" t="s">
        <v>18</v>
      </c>
      <c r="X38" s="6">
        <v>32</v>
      </c>
      <c r="AB38" s="6" t="s">
        <v>120</v>
      </c>
      <c r="AC38" s="44" t="s">
        <v>121</v>
      </c>
      <c r="AD38" s="44" t="s">
        <v>122</v>
      </c>
      <c r="AE38" s="44" t="s">
        <v>58</v>
      </c>
      <c r="AF38" s="44" t="s">
        <v>123</v>
      </c>
    </row>
    <row r="39" spans="3:32" ht="16">
      <c r="C39" s="30">
        <v>290128</v>
      </c>
      <c r="D39" s="30" t="s">
        <v>124</v>
      </c>
      <c r="E39" s="31" t="s">
        <v>125</v>
      </c>
      <c r="F39" s="39" t="s">
        <v>108</v>
      </c>
      <c r="G39" s="32" t="s">
        <v>18</v>
      </c>
      <c r="H39" s="31" t="s">
        <v>14</v>
      </c>
      <c r="I39" s="40" t="s">
        <v>15</v>
      </c>
      <c r="J39" s="41" t="s">
        <v>69</v>
      </c>
      <c r="K39" s="42" t="s">
        <v>28</v>
      </c>
      <c r="L39" s="42" t="s">
        <v>34</v>
      </c>
      <c r="M39" s="42" t="s">
        <v>29</v>
      </c>
      <c r="N39" s="78">
        <v>8949</v>
      </c>
      <c r="O39" s="42">
        <f t="shared" si="0"/>
        <v>5011.4400000000005</v>
      </c>
      <c r="P39" s="42"/>
      <c r="Q39" s="42"/>
      <c r="R39" s="36" t="s">
        <v>18</v>
      </c>
      <c r="S39" s="6">
        <v>1</v>
      </c>
      <c r="T39" s="6" t="s">
        <v>18</v>
      </c>
      <c r="U39" s="37" t="s">
        <v>99</v>
      </c>
      <c r="V39" s="38">
        <v>42248</v>
      </c>
      <c r="W39" s="38" t="s">
        <v>18</v>
      </c>
      <c r="X39" s="6">
        <v>33</v>
      </c>
      <c r="AB39" s="6" t="s">
        <v>126</v>
      </c>
      <c r="AC39" s="44" t="s">
        <v>127</v>
      </c>
      <c r="AD39" s="44" t="s">
        <v>128</v>
      </c>
      <c r="AE39" s="44" t="s">
        <v>91</v>
      </c>
      <c r="AF39" s="44" t="s">
        <v>129</v>
      </c>
    </row>
    <row r="40" spans="3:32" ht="16">
      <c r="C40" s="30">
        <v>856711</v>
      </c>
      <c r="D40" s="30" t="s">
        <v>130</v>
      </c>
      <c r="E40" s="31" t="s">
        <v>119</v>
      </c>
      <c r="F40" s="39" t="s">
        <v>108</v>
      </c>
      <c r="G40" s="32" t="s">
        <v>18</v>
      </c>
      <c r="H40" s="31" t="s">
        <v>14</v>
      </c>
      <c r="I40" s="40" t="s">
        <v>15</v>
      </c>
      <c r="J40" s="41" t="s">
        <v>69</v>
      </c>
      <c r="K40" s="42" t="s">
        <v>28</v>
      </c>
      <c r="L40" s="42" t="s">
        <v>34</v>
      </c>
      <c r="M40" s="42" t="s">
        <v>111</v>
      </c>
      <c r="N40" s="78">
        <v>7430</v>
      </c>
      <c r="O40" s="42">
        <f t="shared" si="0"/>
        <v>4160.8</v>
      </c>
      <c r="P40" s="42"/>
      <c r="Q40" s="42"/>
      <c r="R40" s="36" t="s">
        <v>131</v>
      </c>
      <c r="S40" s="6">
        <v>0</v>
      </c>
      <c r="T40" s="6" t="s">
        <v>18</v>
      </c>
      <c r="U40" s="37" t="s">
        <v>99</v>
      </c>
      <c r="V40" s="38">
        <v>42064</v>
      </c>
      <c r="W40" s="38">
        <v>45717</v>
      </c>
      <c r="X40" s="6">
        <v>34</v>
      </c>
    </row>
    <row r="41" spans="3:32" ht="16">
      <c r="C41" s="30">
        <v>997728</v>
      </c>
      <c r="D41" s="30" t="s">
        <v>130</v>
      </c>
      <c r="E41" s="31" t="s">
        <v>132</v>
      </c>
      <c r="F41" s="39" t="s">
        <v>133</v>
      </c>
      <c r="G41" s="32" t="s">
        <v>18</v>
      </c>
      <c r="H41" s="31" t="s">
        <v>14</v>
      </c>
      <c r="I41" s="40" t="s">
        <v>15</v>
      </c>
      <c r="J41" s="41" t="s">
        <v>35</v>
      </c>
      <c r="K41" s="42" t="s">
        <v>28</v>
      </c>
      <c r="L41" s="42" t="s">
        <v>34</v>
      </c>
      <c r="M41" s="42" t="s">
        <v>49</v>
      </c>
      <c r="N41" s="78">
        <v>8071</v>
      </c>
      <c r="O41" s="42">
        <f t="shared" si="0"/>
        <v>4519.76</v>
      </c>
      <c r="P41" s="42"/>
      <c r="Q41" s="42"/>
      <c r="R41" s="36" t="s">
        <v>131</v>
      </c>
      <c r="S41" s="6">
        <v>0</v>
      </c>
      <c r="T41" s="6" t="s">
        <v>18</v>
      </c>
      <c r="U41" s="37" t="s">
        <v>99</v>
      </c>
      <c r="V41" s="38">
        <v>44682</v>
      </c>
      <c r="W41" s="38">
        <v>45717</v>
      </c>
      <c r="X41" s="6">
        <v>35</v>
      </c>
    </row>
    <row r="42" spans="3:32" ht="16">
      <c r="C42" s="30">
        <v>374128</v>
      </c>
      <c r="D42" s="30" t="s">
        <v>130</v>
      </c>
      <c r="E42" s="31" t="s">
        <v>132</v>
      </c>
      <c r="F42" s="39" t="s">
        <v>133</v>
      </c>
      <c r="G42" s="32" t="s">
        <v>18</v>
      </c>
      <c r="H42" s="31" t="s">
        <v>14</v>
      </c>
      <c r="I42" s="40" t="s">
        <v>15</v>
      </c>
      <c r="J42" s="41" t="s">
        <v>35</v>
      </c>
      <c r="K42" s="42" t="s">
        <v>35</v>
      </c>
      <c r="L42" s="42" t="s">
        <v>34</v>
      </c>
      <c r="M42" s="42" t="s">
        <v>36</v>
      </c>
      <c r="N42" s="78">
        <v>7668</v>
      </c>
      <c r="O42" s="42">
        <f t="shared" si="0"/>
        <v>4294.0800000000008</v>
      </c>
      <c r="P42" s="42"/>
      <c r="Q42" s="42"/>
      <c r="R42" s="36" t="s">
        <v>134</v>
      </c>
      <c r="S42" s="6">
        <v>0</v>
      </c>
      <c r="T42" s="6" t="s">
        <v>18</v>
      </c>
      <c r="U42" s="37" t="s">
        <v>99</v>
      </c>
      <c r="V42" s="38">
        <v>45717</v>
      </c>
      <c r="W42" s="38" t="s">
        <v>18</v>
      </c>
      <c r="X42" s="6">
        <v>36</v>
      </c>
    </row>
    <row r="43" spans="3:32" ht="16">
      <c r="C43" s="30">
        <v>953680</v>
      </c>
      <c r="D43" s="30" t="s">
        <v>135</v>
      </c>
      <c r="E43" s="31" t="s">
        <v>125</v>
      </c>
      <c r="F43" s="39" t="s">
        <v>108</v>
      </c>
      <c r="G43" s="32" t="s">
        <v>18</v>
      </c>
      <c r="H43" s="31" t="s">
        <v>14</v>
      </c>
      <c r="I43" s="40" t="s">
        <v>15</v>
      </c>
      <c r="J43" s="41" t="s">
        <v>69</v>
      </c>
      <c r="K43" s="42" t="s">
        <v>28</v>
      </c>
      <c r="L43" s="42" t="s">
        <v>34</v>
      </c>
      <c r="M43" s="42" t="s">
        <v>86</v>
      </c>
      <c r="N43" s="78">
        <v>7810</v>
      </c>
      <c r="O43" s="42">
        <f t="shared" si="0"/>
        <v>4373.6000000000004</v>
      </c>
      <c r="P43" s="42"/>
      <c r="Q43" s="42"/>
      <c r="R43" s="36" t="s">
        <v>131</v>
      </c>
      <c r="S43" s="6">
        <v>1</v>
      </c>
      <c r="T43" s="6" t="s">
        <v>18</v>
      </c>
      <c r="U43" s="37" t="s">
        <v>99</v>
      </c>
      <c r="V43" s="38">
        <v>42064</v>
      </c>
      <c r="W43" s="38">
        <v>45717</v>
      </c>
      <c r="X43" s="6">
        <v>37</v>
      </c>
      <c r="AC43" s="46" t="s">
        <v>136</v>
      </c>
      <c r="AD43" s="46" t="s">
        <v>137</v>
      </c>
      <c r="AE43" s="47" t="s">
        <v>136</v>
      </c>
      <c r="AF43" s="48" t="s">
        <v>136</v>
      </c>
    </row>
    <row r="44" spans="3:32" ht="16">
      <c r="C44" s="30">
        <v>255154</v>
      </c>
      <c r="D44" s="30" t="s">
        <v>135</v>
      </c>
      <c r="E44" s="31" t="s">
        <v>125</v>
      </c>
      <c r="F44" s="39" t="s">
        <v>133</v>
      </c>
      <c r="G44" s="32" t="s">
        <v>18</v>
      </c>
      <c r="H44" s="31" t="s">
        <v>14</v>
      </c>
      <c r="I44" s="40" t="s">
        <v>15</v>
      </c>
      <c r="J44" s="41" t="s">
        <v>35</v>
      </c>
      <c r="K44" s="42" t="s">
        <v>35</v>
      </c>
      <c r="L44" s="42" t="s">
        <v>34</v>
      </c>
      <c r="M44" s="42" t="s">
        <v>36</v>
      </c>
      <c r="N44" s="78">
        <v>7810</v>
      </c>
      <c r="O44" s="42">
        <f t="shared" si="0"/>
        <v>4373.6000000000004</v>
      </c>
      <c r="P44" s="42"/>
      <c r="Q44" s="42"/>
      <c r="R44" s="36" t="s">
        <v>134</v>
      </c>
      <c r="S44" s="6">
        <v>1</v>
      </c>
      <c r="T44" s="6" t="s">
        <v>18</v>
      </c>
      <c r="U44" s="37" t="s">
        <v>99</v>
      </c>
      <c r="V44" s="38">
        <v>45717</v>
      </c>
      <c r="W44" s="38" t="s">
        <v>18</v>
      </c>
      <c r="X44" s="6">
        <v>38</v>
      </c>
      <c r="AC44" s="46" t="s">
        <v>138</v>
      </c>
      <c r="AD44" s="46" t="s">
        <v>139</v>
      </c>
      <c r="AE44" s="47" t="s">
        <v>140</v>
      </c>
      <c r="AF44" s="48" t="s">
        <v>141</v>
      </c>
    </row>
    <row r="45" spans="3:32" ht="16">
      <c r="C45" s="30">
        <v>245059</v>
      </c>
      <c r="D45" s="30" t="s">
        <v>142</v>
      </c>
      <c r="E45" s="31" t="s">
        <v>143</v>
      </c>
      <c r="F45" s="39" t="s">
        <v>108</v>
      </c>
      <c r="G45" s="32" t="s">
        <v>18</v>
      </c>
      <c r="H45" s="31" t="s">
        <v>14</v>
      </c>
      <c r="I45" s="40" t="s">
        <v>15</v>
      </c>
      <c r="J45" s="41" t="s">
        <v>35</v>
      </c>
      <c r="K45" s="42" t="s">
        <v>28</v>
      </c>
      <c r="L45" s="42" t="s">
        <v>34</v>
      </c>
      <c r="M45" s="42" t="s">
        <v>36</v>
      </c>
      <c r="N45" s="78">
        <v>9044</v>
      </c>
      <c r="O45" s="42">
        <f t="shared" si="0"/>
        <v>5064.6400000000003</v>
      </c>
      <c r="P45" s="42"/>
      <c r="Q45" s="42"/>
      <c r="R45" s="36" t="s">
        <v>104</v>
      </c>
      <c r="S45" s="6">
        <v>0</v>
      </c>
      <c r="T45" s="6" t="s">
        <v>18</v>
      </c>
      <c r="U45" s="37" t="s">
        <v>99</v>
      </c>
      <c r="V45" s="38">
        <v>41883</v>
      </c>
      <c r="W45" s="38">
        <v>45689</v>
      </c>
      <c r="X45" s="6">
        <v>39</v>
      </c>
    </row>
    <row r="46" spans="3:32" ht="16">
      <c r="C46" s="30">
        <v>760293</v>
      </c>
      <c r="D46" s="30" t="s">
        <v>144</v>
      </c>
      <c r="E46" s="31" t="s">
        <v>145</v>
      </c>
      <c r="F46" s="39" t="s">
        <v>146</v>
      </c>
      <c r="G46" s="32" t="s">
        <v>18</v>
      </c>
      <c r="H46" s="31" t="s">
        <v>14</v>
      </c>
      <c r="I46" s="40" t="s">
        <v>15</v>
      </c>
      <c r="J46" s="41" t="s">
        <v>69</v>
      </c>
      <c r="K46" s="42" t="s">
        <v>35</v>
      </c>
      <c r="L46" s="42" t="s">
        <v>34</v>
      </c>
      <c r="M46" s="42" t="s">
        <v>36</v>
      </c>
      <c r="N46" s="78">
        <v>11228</v>
      </c>
      <c r="O46" s="42">
        <f t="shared" si="0"/>
        <v>6287.68</v>
      </c>
      <c r="P46" s="42"/>
      <c r="Q46" s="42"/>
      <c r="R46" s="36" t="s">
        <v>104</v>
      </c>
      <c r="S46" s="6">
        <v>1</v>
      </c>
      <c r="T46" s="6" t="s">
        <v>18</v>
      </c>
      <c r="U46" s="37" t="s">
        <v>99</v>
      </c>
      <c r="V46" s="38">
        <v>43831</v>
      </c>
      <c r="W46" s="38">
        <v>45689</v>
      </c>
      <c r="X46" s="6">
        <v>40</v>
      </c>
    </row>
    <row r="47" spans="3:32" ht="16">
      <c r="C47" s="30">
        <v>183553</v>
      </c>
      <c r="D47" s="30" t="s">
        <v>147</v>
      </c>
      <c r="E47" s="31" t="s">
        <v>148</v>
      </c>
      <c r="F47" s="39" t="s">
        <v>108</v>
      </c>
      <c r="G47" s="32" t="s">
        <v>18</v>
      </c>
      <c r="H47" s="31" t="s">
        <v>18</v>
      </c>
      <c r="I47" s="40" t="s">
        <v>18</v>
      </c>
      <c r="J47" s="41" t="s">
        <v>69</v>
      </c>
      <c r="K47" s="42" t="s">
        <v>28</v>
      </c>
      <c r="L47" s="42" t="s">
        <v>34</v>
      </c>
      <c r="M47" s="42" t="s">
        <v>86</v>
      </c>
      <c r="N47" s="78">
        <v>11537</v>
      </c>
      <c r="O47" s="42">
        <f t="shared" si="0"/>
        <v>6460.72</v>
      </c>
      <c r="P47" s="42"/>
      <c r="Q47" s="42"/>
      <c r="R47" s="36" t="s">
        <v>18</v>
      </c>
      <c r="S47" s="6">
        <v>0</v>
      </c>
      <c r="T47" s="6" t="s">
        <v>18</v>
      </c>
      <c r="U47" s="37" t="s">
        <v>99</v>
      </c>
      <c r="V47" s="38">
        <v>42125</v>
      </c>
      <c r="W47" s="38" t="s">
        <v>18</v>
      </c>
      <c r="X47" s="6">
        <v>41</v>
      </c>
    </row>
    <row r="48" spans="3:32" ht="16">
      <c r="C48" s="30">
        <v>243158</v>
      </c>
      <c r="D48" s="30" t="s">
        <v>66</v>
      </c>
      <c r="E48" s="31" t="s">
        <v>80</v>
      </c>
      <c r="F48" s="39" t="s">
        <v>149</v>
      </c>
      <c r="G48" s="32" t="s">
        <v>18</v>
      </c>
      <c r="H48" s="31" t="s">
        <v>14</v>
      </c>
      <c r="I48" s="40" t="s">
        <v>15</v>
      </c>
      <c r="J48" s="41" t="s">
        <v>28</v>
      </c>
      <c r="K48" s="42" t="s">
        <v>35</v>
      </c>
      <c r="L48" s="42" t="s">
        <v>28</v>
      </c>
      <c r="M48" s="42" t="s">
        <v>29</v>
      </c>
      <c r="N48" s="78">
        <v>12961</v>
      </c>
      <c r="O48" s="42">
        <f t="shared" si="0"/>
        <v>7258.1600000000008</v>
      </c>
      <c r="P48" s="42"/>
      <c r="Q48" s="42"/>
      <c r="R48" s="36" t="s">
        <v>18</v>
      </c>
      <c r="S48" s="6">
        <v>1</v>
      </c>
      <c r="T48" s="6" t="s">
        <v>18</v>
      </c>
      <c r="U48" s="37" t="s">
        <v>99</v>
      </c>
      <c r="V48" s="38">
        <v>45200</v>
      </c>
      <c r="W48" s="38" t="s">
        <v>18</v>
      </c>
      <c r="X48" s="6">
        <v>42</v>
      </c>
    </row>
    <row r="49" spans="3:24" ht="16">
      <c r="C49" s="30">
        <v>346787</v>
      </c>
      <c r="D49" s="30" t="s">
        <v>66</v>
      </c>
      <c r="E49" s="31" t="s">
        <v>80</v>
      </c>
      <c r="F49" s="39" t="s">
        <v>150</v>
      </c>
      <c r="G49" s="32" t="s">
        <v>18</v>
      </c>
      <c r="H49" s="31" t="s">
        <v>14</v>
      </c>
      <c r="I49" s="40" t="s">
        <v>15</v>
      </c>
      <c r="J49" s="41" t="s">
        <v>69</v>
      </c>
      <c r="K49" s="42" t="s">
        <v>35</v>
      </c>
      <c r="L49" s="42" t="s">
        <v>28</v>
      </c>
      <c r="M49" s="42" t="s">
        <v>151</v>
      </c>
      <c r="N49" s="78">
        <v>13222</v>
      </c>
      <c r="O49" s="42">
        <f t="shared" si="0"/>
        <v>7404.3200000000006</v>
      </c>
      <c r="P49" s="170">
        <v>250</v>
      </c>
      <c r="Q49" s="171">
        <f>O49-P49</f>
        <v>7154.3200000000006</v>
      </c>
      <c r="R49" s="36" t="s">
        <v>18</v>
      </c>
      <c r="S49" s="6">
        <v>1</v>
      </c>
      <c r="T49" s="6" t="s">
        <v>18</v>
      </c>
      <c r="U49" s="37" t="s">
        <v>99</v>
      </c>
      <c r="V49" s="38">
        <v>44774</v>
      </c>
      <c r="W49" s="38" t="s">
        <v>18</v>
      </c>
      <c r="X49" s="6">
        <v>43</v>
      </c>
    </row>
    <row r="50" spans="3:24" ht="16">
      <c r="C50" s="30">
        <v>768950</v>
      </c>
      <c r="D50" s="30" t="s">
        <v>66</v>
      </c>
      <c r="E50" s="31" t="s">
        <v>67</v>
      </c>
      <c r="F50" s="39" t="s">
        <v>152</v>
      </c>
      <c r="G50" s="32" t="s">
        <v>18</v>
      </c>
      <c r="H50" s="31" t="s">
        <v>14</v>
      </c>
      <c r="I50" s="40" t="s">
        <v>15</v>
      </c>
      <c r="J50" s="41" t="s">
        <v>35</v>
      </c>
      <c r="K50" s="42" t="s">
        <v>28</v>
      </c>
      <c r="L50" s="42" t="s">
        <v>34</v>
      </c>
      <c r="M50" s="42" t="s">
        <v>29</v>
      </c>
      <c r="N50" s="78">
        <v>12344</v>
      </c>
      <c r="O50" s="42">
        <f t="shared" si="0"/>
        <v>6912.64</v>
      </c>
      <c r="P50" s="42"/>
      <c r="Q50" s="42"/>
      <c r="R50" s="36" t="s">
        <v>18</v>
      </c>
      <c r="S50" s="6">
        <v>1</v>
      </c>
      <c r="T50" s="6" t="s">
        <v>18</v>
      </c>
      <c r="U50" s="37" t="s">
        <v>99</v>
      </c>
      <c r="V50" s="38">
        <v>41153</v>
      </c>
      <c r="W50" s="38">
        <v>46143</v>
      </c>
      <c r="X50" s="6">
        <v>44</v>
      </c>
    </row>
    <row r="51" spans="3:24" ht="16">
      <c r="C51" s="30">
        <v>174552</v>
      </c>
      <c r="D51" s="30" t="s">
        <v>153</v>
      </c>
      <c r="E51" s="31" t="s">
        <v>80</v>
      </c>
      <c r="F51" s="39" t="s">
        <v>154</v>
      </c>
      <c r="G51" s="32" t="s">
        <v>18</v>
      </c>
      <c r="H51" s="31" t="s">
        <v>14</v>
      </c>
      <c r="I51" s="40" t="s">
        <v>15</v>
      </c>
      <c r="J51" s="41" t="s">
        <v>35</v>
      </c>
      <c r="K51" s="42" t="s">
        <v>35</v>
      </c>
      <c r="L51" s="42" t="s">
        <v>34</v>
      </c>
      <c r="M51" s="42" t="s">
        <v>29</v>
      </c>
      <c r="N51" s="78">
        <v>13649</v>
      </c>
      <c r="O51" s="42">
        <f t="shared" si="0"/>
        <v>7643.4400000000005</v>
      </c>
      <c r="P51" s="42"/>
      <c r="Q51" s="42"/>
      <c r="R51" s="36" t="s">
        <v>18</v>
      </c>
      <c r="S51" s="6">
        <v>0</v>
      </c>
      <c r="T51" s="6" t="s">
        <v>18</v>
      </c>
      <c r="U51" s="37" t="s">
        <v>99</v>
      </c>
      <c r="V51" s="38">
        <v>44136</v>
      </c>
      <c r="W51" s="38" t="s">
        <v>18</v>
      </c>
      <c r="X51" s="6">
        <v>45</v>
      </c>
    </row>
    <row r="52" spans="3:24" ht="16">
      <c r="C52" s="30">
        <v>195307</v>
      </c>
      <c r="D52" s="30" t="s">
        <v>31</v>
      </c>
      <c r="E52" s="31" t="s">
        <v>32</v>
      </c>
      <c r="F52" s="39" t="s">
        <v>108</v>
      </c>
      <c r="G52" s="32" t="s">
        <v>18</v>
      </c>
      <c r="H52" s="31" t="s">
        <v>14</v>
      </c>
      <c r="I52" s="40" t="s">
        <v>15</v>
      </c>
      <c r="J52" s="41" t="s">
        <v>35</v>
      </c>
      <c r="K52" s="42" t="s">
        <v>28</v>
      </c>
      <c r="L52" s="42" t="s">
        <v>34</v>
      </c>
      <c r="M52" s="42" t="s">
        <v>29</v>
      </c>
      <c r="N52" s="78">
        <v>13555</v>
      </c>
      <c r="O52" s="42">
        <f t="shared" si="0"/>
        <v>7590.8000000000011</v>
      </c>
      <c r="P52" s="42"/>
      <c r="Q52" s="42"/>
      <c r="R52" s="36" t="s">
        <v>18</v>
      </c>
      <c r="S52" s="6">
        <v>1</v>
      </c>
      <c r="T52" s="6" t="s">
        <v>18</v>
      </c>
      <c r="U52" s="37" t="s">
        <v>99</v>
      </c>
      <c r="V52" s="38">
        <v>43709</v>
      </c>
      <c r="W52" s="38" t="s">
        <v>18</v>
      </c>
      <c r="X52" s="6">
        <v>46</v>
      </c>
    </row>
    <row r="53" spans="3:24" ht="16">
      <c r="C53" s="30">
        <v>121315</v>
      </c>
      <c r="D53" s="30" t="s">
        <v>37</v>
      </c>
      <c r="E53" s="31" t="s">
        <v>155</v>
      </c>
      <c r="F53" s="39" t="s">
        <v>156</v>
      </c>
      <c r="G53" s="32" t="s">
        <v>18</v>
      </c>
      <c r="H53" s="31" t="s">
        <v>14</v>
      </c>
      <c r="I53" s="40" t="s">
        <v>15</v>
      </c>
      <c r="J53" s="41" t="s">
        <v>28</v>
      </c>
      <c r="K53" s="42" t="s">
        <v>35</v>
      </c>
      <c r="L53" s="42" t="s">
        <v>28</v>
      </c>
      <c r="M53" s="42" t="s">
        <v>29</v>
      </c>
      <c r="N53" s="78">
        <v>13626</v>
      </c>
      <c r="O53" s="42">
        <f t="shared" si="0"/>
        <v>7630.56</v>
      </c>
      <c r="P53" s="42"/>
      <c r="Q53" s="42"/>
      <c r="R53" s="36" t="s">
        <v>18</v>
      </c>
      <c r="S53" s="6">
        <v>0</v>
      </c>
      <c r="T53" s="6" t="s">
        <v>18</v>
      </c>
      <c r="U53" s="37" t="s">
        <v>99</v>
      </c>
      <c r="V53" s="38">
        <v>45536</v>
      </c>
      <c r="W53" s="38" t="s">
        <v>18</v>
      </c>
      <c r="X53" s="6">
        <v>47</v>
      </c>
    </row>
    <row r="54" spans="3:24" ht="16">
      <c r="C54" s="30">
        <v>554588</v>
      </c>
      <c r="D54" s="30" t="s">
        <v>37</v>
      </c>
      <c r="E54" s="31" t="s">
        <v>38</v>
      </c>
      <c r="F54" s="39" t="s">
        <v>157</v>
      </c>
      <c r="G54" s="32" t="s">
        <v>18</v>
      </c>
      <c r="H54" s="31" t="s">
        <v>14</v>
      </c>
      <c r="I54" s="40" t="s">
        <v>15</v>
      </c>
      <c r="J54" s="41" t="s">
        <v>35</v>
      </c>
      <c r="K54" s="42" t="s">
        <v>35</v>
      </c>
      <c r="L54" s="42" t="s">
        <v>34</v>
      </c>
      <c r="M54" s="42" t="s">
        <v>86</v>
      </c>
      <c r="N54" s="78">
        <v>13246</v>
      </c>
      <c r="O54" s="42">
        <f t="shared" si="0"/>
        <v>7417.7600000000011</v>
      </c>
      <c r="P54" s="42"/>
      <c r="Q54" s="42"/>
      <c r="R54" s="36" t="s">
        <v>18</v>
      </c>
      <c r="S54" s="6">
        <v>0</v>
      </c>
      <c r="T54" s="6" t="s">
        <v>18</v>
      </c>
      <c r="U54" s="37" t="s">
        <v>99</v>
      </c>
      <c r="V54" s="38">
        <v>44835</v>
      </c>
      <c r="W54" s="38" t="s">
        <v>18</v>
      </c>
      <c r="X54" s="6">
        <v>48</v>
      </c>
    </row>
    <row r="55" spans="3:24" ht="16">
      <c r="C55" s="30">
        <v>593300</v>
      </c>
      <c r="D55" s="30" t="s">
        <v>37</v>
      </c>
      <c r="E55" s="31" t="s">
        <v>38</v>
      </c>
      <c r="F55" s="39" t="s">
        <v>150</v>
      </c>
      <c r="G55" s="32" t="s">
        <v>18</v>
      </c>
      <c r="H55" s="31" t="s">
        <v>14</v>
      </c>
      <c r="I55" s="40" t="s">
        <v>15</v>
      </c>
      <c r="J55" s="41" t="s">
        <v>35</v>
      </c>
      <c r="K55" s="42" t="s">
        <v>35</v>
      </c>
      <c r="L55" s="42" t="s">
        <v>34</v>
      </c>
      <c r="M55" s="42" t="s">
        <v>61</v>
      </c>
      <c r="N55" s="78">
        <v>13507</v>
      </c>
      <c r="O55" s="42">
        <f t="shared" si="0"/>
        <v>7563.920000000001</v>
      </c>
      <c r="P55" s="170">
        <v>250</v>
      </c>
      <c r="Q55" s="171">
        <f>O55-P55</f>
        <v>7313.920000000001</v>
      </c>
      <c r="R55" s="36" t="s">
        <v>18</v>
      </c>
      <c r="S55" s="6">
        <v>0</v>
      </c>
      <c r="T55" s="6" t="s">
        <v>18</v>
      </c>
      <c r="U55" s="37" t="s">
        <v>99</v>
      </c>
      <c r="V55" s="38">
        <v>44743</v>
      </c>
      <c r="W55" s="38" t="s">
        <v>18</v>
      </c>
      <c r="X55" s="6">
        <v>49</v>
      </c>
    </row>
    <row r="56" spans="3:24" ht="16">
      <c r="C56" s="30">
        <v>719814</v>
      </c>
      <c r="D56" s="30" t="s">
        <v>37</v>
      </c>
      <c r="E56" s="31" t="s">
        <v>38</v>
      </c>
      <c r="F56" s="39" t="s">
        <v>108</v>
      </c>
      <c r="G56" s="32" t="s">
        <v>18</v>
      </c>
      <c r="H56" s="31" t="s">
        <v>14</v>
      </c>
      <c r="I56" s="40" t="s">
        <v>15</v>
      </c>
      <c r="J56" s="41" t="s">
        <v>35</v>
      </c>
      <c r="K56" s="42" t="s">
        <v>28</v>
      </c>
      <c r="L56" s="42" t="s">
        <v>34</v>
      </c>
      <c r="M56" s="42" t="s">
        <v>29</v>
      </c>
      <c r="N56" s="78">
        <v>11988</v>
      </c>
      <c r="O56" s="42">
        <f t="shared" si="0"/>
        <v>6713.2800000000007</v>
      </c>
      <c r="P56" s="42"/>
      <c r="Q56" s="42"/>
      <c r="R56" s="36" t="s">
        <v>18</v>
      </c>
      <c r="S56" s="6">
        <v>0</v>
      </c>
      <c r="T56" s="6" t="s">
        <v>18</v>
      </c>
      <c r="U56" s="37" t="s">
        <v>99</v>
      </c>
      <c r="V56" s="38">
        <v>42826</v>
      </c>
      <c r="W56" s="38" t="s">
        <v>18</v>
      </c>
      <c r="X56" s="6">
        <v>50</v>
      </c>
    </row>
    <row r="57" spans="3:24" ht="16">
      <c r="C57" s="30">
        <v>485710</v>
      </c>
      <c r="D57" s="30" t="s">
        <v>85</v>
      </c>
      <c r="E57" s="31" t="s">
        <v>38</v>
      </c>
      <c r="F57" s="39" t="s">
        <v>108</v>
      </c>
      <c r="G57" s="32" t="s">
        <v>18</v>
      </c>
      <c r="H57" s="31" t="s">
        <v>14</v>
      </c>
      <c r="I57" s="40" t="s">
        <v>15</v>
      </c>
      <c r="J57" s="41" t="s">
        <v>35</v>
      </c>
      <c r="K57" s="42" t="s">
        <v>28</v>
      </c>
      <c r="L57" s="42" t="s">
        <v>34</v>
      </c>
      <c r="M57" s="42" t="s">
        <v>29</v>
      </c>
      <c r="N57" s="78">
        <v>12368</v>
      </c>
      <c r="O57" s="42">
        <f t="shared" si="0"/>
        <v>6926.0800000000008</v>
      </c>
      <c r="P57" s="42"/>
      <c r="Q57" s="42"/>
      <c r="R57" s="36" t="s">
        <v>18</v>
      </c>
      <c r="S57" s="6">
        <v>1</v>
      </c>
      <c r="T57" s="6" t="s">
        <v>18</v>
      </c>
      <c r="U57" s="37" t="s">
        <v>99</v>
      </c>
      <c r="V57" s="38">
        <v>44105</v>
      </c>
      <c r="W57" s="38" t="s">
        <v>18</v>
      </c>
      <c r="X57" s="6">
        <v>51</v>
      </c>
    </row>
    <row r="58" spans="3:24" ht="16">
      <c r="C58" s="30">
        <v>498807</v>
      </c>
      <c r="D58" s="30" t="s">
        <v>85</v>
      </c>
      <c r="E58" s="31" t="s">
        <v>38</v>
      </c>
      <c r="F58" s="39" t="s">
        <v>157</v>
      </c>
      <c r="G58" s="32" t="s">
        <v>18</v>
      </c>
      <c r="H58" s="31" t="s">
        <v>14</v>
      </c>
      <c r="I58" s="40" t="s">
        <v>15</v>
      </c>
      <c r="J58" s="41" t="s">
        <v>35</v>
      </c>
      <c r="K58" s="42" t="s">
        <v>35</v>
      </c>
      <c r="L58" s="42" t="s">
        <v>34</v>
      </c>
      <c r="M58" s="42" t="s">
        <v>49</v>
      </c>
      <c r="N58" s="78">
        <v>13507</v>
      </c>
      <c r="O58" s="42">
        <f t="shared" si="0"/>
        <v>7563.920000000001</v>
      </c>
      <c r="P58" s="42"/>
      <c r="Q58" s="42"/>
      <c r="R58" s="36" t="s">
        <v>18</v>
      </c>
      <c r="S58" s="6">
        <v>1</v>
      </c>
      <c r="T58" s="6" t="s">
        <v>18</v>
      </c>
      <c r="U58" s="37" t="s">
        <v>99</v>
      </c>
      <c r="V58" s="38">
        <v>45474</v>
      </c>
      <c r="W58" s="38" t="s">
        <v>18</v>
      </c>
      <c r="X58" s="6">
        <v>52</v>
      </c>
    </row>
    <row r="59" spans="3:24" ht="16">
      <c r="C59" s="30">
        <v>823234</v>
      </c>
      <c r="D59" s="30" t="s">
        <v>85</v>
      </c>
      <c r="E59" s="31" t="s">
        <v>38</v>
      </c>
      <c r="F59" s="39" t="s">
        <v>150</v>
      </c>
      <c r="G59" s="32" t="s">
        <v>18</v>
      </c>
      <c r="H59" s="31" t="s">
        <v>14</v>
      </c>
      <c r="I59" s="40" t="s">
        <v>15</v>
      </c>
      <c r="J59" s="41" t="s">
        <v>69</v>
      </c>
      <c r="K59" s="42" t="s">
        <v>35</v>
      </c>
      <c r="L59" s="42" t="s">
        <v>28</v>
      </c>
      <c r="M59" s="42" t="s">
        <v>151</v>
      </c>
      <c r="N59" s="78">
        <v>13507</v>
      </c>
      <c r="O59" s="42">
        <f t="shared" si="0"/>
        <v>7563.920000000001</v>
      </c>
      <c r="P59" s="170">
        <v>250</v>
      </c>
      <c r="Q59" s="171">
        <f>O59-P59</f>
        <v>7313.920000000001</v>
      </c>
      <c r="R59" s="36" t="s">
        <v>18</v>
      </c>
      <c r="S59" s="6">
        <v>1</v>
      </c>
      <c r="T59" s="6" t="s">
        <v>18</v>
      </c>
      <c r="U59" s="37" t="s">
        <v>99</v>
      </c>
      <c r="V59" s="38">
        <v>44743</v>
      </c>
      <c r="W59" s="38" t="s">
        <v>18</v>
      </c>
      <c r="X59" s="6">
        <v>53</v>
      </c>
    </row>
    <row r="60" spans="3:24" ht="16">
      <c r="C60" s="30">
        <v>969796</v>
      </c>
      <c r="D60" s="30" t="s">
        <v>85</v>
      </c>
      <c r="E60" s="31" t="s">
        <v>155</v>
      </c>
      <c r="F60" s="39" t="s">
        <v>156</v>
      </c>
      <c r="G60" s="32" t="s">
        <v>18</v>
      </c>
      <c r="H60" s="31" t="s">
        <v>14</v>
      </c>
      <c r="I60" s="40" t="s">
        <v>15</v>
      </c>
      <c r="J60" s="41" t="s">
        <v>28</v>
      </c>
      <c r="K60" s="42" t="s">
        <v>35</v>
      </c>
      <c r="L60" s="42" t="s">
        <v>34</v>
      </c>
      <c r="M60" s="42" t="s">
        <v>49</v>
      </c>
      <c r="N60" s="78">
        <v>13626</v>
      </c>
      <c r="O60" s="42">
        <f t="shared" si="0"/>
        <v>7630.56</v>
      </c>
      <c r="P60" s="42"/>
      <c r="Q60" s="42"/>
      <c r="R60" s="36" t="s">
        <v>18</v>
      </c>
      <c r="S60" s="6">
        <v>1</v>
      </c>
      <c r="T60" s="6" t="s">
        <v>18</v>
      </c>
      <c r="U60" s="37" t="s">
        <v>99</v>
      </c>
      <c r="V60" s="38">
        <v>45536</v>
      </c>
      <c r="W60" s="38" t="s">
        <v>18</v>
      </c>
      <c r="X60" s="6">
        <v>54</v>
      </c>
    </row>
    <row r="61" spans="3:24" ht="16">
      <c r="C61" s="30">
        <v>124164</v>
      </c>
      <c r="D61" s="30" t="s">
        <v>43</v>
      </c>
      <c r="E61" s="31" t="s">
        <v>44</v>
      </c>
      <c r="F61" s="39" t="s">
        <v>108</v>
      </c>
      <c r="G61" s="32" t="s">
        <v>18</v>
      </c>
      <c r="H61" s="31" t="s">
        <v>14</v>
      </c>
      <c r="I61" s="40" t="s">
        <v>15</v>
      </c>
      <c r="J61" s="41" t="s">
        <v>35</v>
      </c>
      <c r="K61" s="42" t="s">
        <v>35</v>
      </c>
      <c r="L61" s="42" t="s">
        <v>34</v>
      </c>
      <c r="M61" s="42" t="s">
        <v>61</v>
      </c>
      <c r="N61" s="78">
        <v>14623</v>
      </c>
      <c r="O61" s="42">
        <f t="shared" si="0"/>
        <v>8188.880000000001</v>
      </c>
      <c r="P61" s="42"/>
      <c r="Q61" s="42"/>
      <c r="R61" s="36" t="s">
        <v>18</v>
      </c>
      <c r="S61" s="6">
        <v>0</v>
      </c>
      <c r="T61" s="6" t="s">
        <v>18</v>
      </c>
      <c r="U61" s="37" t="s">
        <v>99</v>
      </c>
      <c r="V61" s="38">
        <v>43891</v>
      </c>
      <c r="W61" s="38">
        <v>47453</v>
      </c>
      <c r="X61" s="6">
        <v>55</v>
      </c>
    </row>
    <row r="62" spans="3:24" ht="16">
      <c r="C62" s="30">
        <v>442808</v>
      </c>
      <c r="D62" s="30" t="s">
        <v>43</v>
      </c>
      <c r="E62" s="31" t="s">
        <v>48</v>
      </c>
      <c r="F62" s="39" t="s">
        <v>108</v>
      </c>
      <c r="G62" s="32" t="s">
        <v>18</v>
      </c>
      <c r="H62" s="31" t="s">
        <v>14</v>
      </c>
      <c r="I62" s="40" t="s">
        <v>15</v>
      </c>
      <c r="J62" s="41" t="s">
        <v>28</v>
      </c>
      <c r="K62" s="42" t="s">
        <v>35</v>
      </c>
      <c r="L62" s="42" t="s">
        <v>28</v>
      </c>
      <c r="M62" s="42" t="s">
        <v>79</v>
      </c>
      <c r="N62" s="78">
        <v>16118</v>
      </c>
      <c r="O62" s="42">
        <f t="shared" si="0"/>
        <v>9026.0800000000017</v>
      </c>
      <c r="P62" s="42"/>
      <c r="Q62" s="42"/>
      <c r="R62" s="36" t="s">
        <v>18</v>
      </c>
      <c r="S62" s="6">
        <v>0</v>
      </c>
      <c r="T62" s="6" t="s">
        <v>18</v>
      </c>
      <c r="U62" s="37" t="s">
        <v>99</v>
      </c>
      <c r="V62" s="38">
        <v>45383</v>
      </c>
      <c r="W62" s="38">
        <v>47453</v>
      </c>
      <c r="X62" s="6">
        <v>56</v>
      </c>
    </row>
    <row r="63" spans="3:24" ht="16">
      <c r="C63" s="30">
        <v>184294</v>
      </c>
      <c r="D63" s="30" t="s">
        <v>53</v>
      </c>
      <c r="E63" s="31" t="s">
        <v>54</v>
      </c>
      <c r="F63" s="39" t="s">
        <v>150</v>
      </c>
      <c r="G63" s="32" t="s">
        <v>18</v>
      </c>
      <c r="H63" s="31" t="s">
        <v>14</v>
      </c>
      <c r="I63" s="40" t="s">
        <v>15</v>
      </c>
      <c r="J63" s="41" t="s">
        <v>35</v>
      </c>
      <c r="K63" s="42" t="s">
        <v>28</v>
      </c>
      <c r="L63" s="42" t="s">
        <v>34</v>
      </c>
      <c r="M63" s="42" t="s">
        <v>61</v>
      </c>
      <c r="N63" s="78">
        <v>14836</v>
      </c>
      <c r="O63" s="42">
        <f t="shared" si="0"/>
        <v>8308.1600000000017</v>
      </c>
      <c r="P63" s="170">
        <v>250</v>
      </c>
      <c r="Q63" s="171">
        <f>O63-P63</f>
        <v>8058.1600000000017</v>
      </c>
      <c r="R63" s="36" t="s">
        <v>18</v>
      </c>
      <c r="S63" s="6">
        <v>1</v>
      </c>
      <c r="T63" s="6" t="s">
        <v>18</v>
      </c>
      <c r="U63" s="37" t="s">
        <v>99</v>
      </c>
      <c r="V63" s="38">
        <v>44378</v>
      </c>
      <c r="W63" s="38" t="s">
        <v>18</v>
      </c>
      <c r="X63" s="6">
        <v>57</v>
      </c>
    </row>
    <row r="64" spans="3:24" ht="16">
      <c r="C64" s="30">
        <v>483739</v>
      </c>
      <c r="D64" s="30" t="s">
        <v>53</v>
      </c>
      <c r="E64" s="31" t="s">
        <v>54</v>
      </c>
      <c r="F64" s="39" t="s">
        <v>158</v>
      </c>
      <c r="G64" s="32" t="s">
        <v>18</v>
      </c>
      <c r="H64" s="31" t="s">
        <v>14</v>
      </c>
      <c r="I64" s="40" t="s">
        <v>15</v>
      </c>
      <c r="J64" s="41" t="s">
        <v>28</v>
      </c>
      <c r="K64" s="42" t="s">
        <v>28</v>
      </c>
      <c r="L64" s="42" t="s">
        <v>28</v>
      </c>
      <c r="M64" s="42" t="s">
        <v>29</v>
      </c>
      <c r="N64" s="78">
        <v>13982</v>
      </c>
      <c r="O64" s="42">
        <f t="shared" si="0"/>
        <v>7829.920000000001</v>
      </c>
      <c r="P64" s="42"/>
      <c r="Q64" s="42"/>
      <c r="R64" s="36" t="s">
        <v>18</v>
      </c>
      <c r="S64" s="6">
        <v>1</v>
      </c>
      <c r="T64" s="6" t="s">
        <v>18</v>
      </c>
      <c r="U64" s="37" t="s">
        <v>99</v>
      </c>
      <c r="V64" s="38">
        <v>42826</v>
      </c>
      <c r="W64" s="38" t="s">
        <v>18</v>
      </c>
      <c r="X64" s="6">
        <v>58</v>
      </c>
    </row>
    <row r="65" spans="3:24" ht="16">
      <c r="C65" s="30">
        <v>743429</v>
      </c>
      <c r="D65" s="30" t="s">
        <v>53</v>
      </c>
      <c r="E65" s="31" t="s">
        <v>159</v>
      </c>
      <c r="F65" s="39" t="s">
        <v>158</v>
      </c>
      <c r="G65" s="32" t="s">
        <v>18</v>
      </c>
      <c r="H65" s="31" t="s">
        <v>14</v>
      </c>
      <c r="I65" s="40" t="s">
        <v>15</v>
      </c>
      <c r="J65" s="41" t="s">
        <v>28</v>
      </c>
      <c r="K65" s="42" t="s">
        <v>35</v>
      </c>
      <c r="L65" s="42" t="s">
        <v>28</v>
      </c>
      <c r="M65" s="42" t="s">
        <v>79</v>
      </c>
      <c r="N65" s="78">
        <v>15359</v>
      </c>
      <c r="O65" s="42">
        <f t="shared" si="0"/>
        <v>8601.0400000000009</v>
      </c>
      <c r="P65" s="42"/>
      <c r="Q65" s="42"/>
      <c r="R65" s="36" t="s">
        <v>18</v>
      </c>
      <c r="S65" s="6">
        <v>1</v>
      </c>
      <c r="T65" s="6" t="s">
        <v>18</v>
      </c>
      <c r="U65" s="37" t="s">
        <v>99</v>
      </c>
      <c r="V65" s="38">
        <v>45383</v>
      </c>
      <c r="W65" s="38" t="s">
        <v>18</v>
      </c>
      <c r="X65" s="6">
        <v>59</v>
      </c>
    </row>
    <row r="66" spans="3:24" ht="16">
      <c r="C66" s="30">
        <v>412086</v>
      </c>
      <c r="D66" s="30" t="s">
        <v>97</v>
      </c>
      <c r="E66" s="31" t="s">
        <v>54</v>
      </c>
      <c r="F66" s="39" t="s">
        <v>108</v>
      </c>
      <c r="G66" s="32" t="s">
        <v>18</v>
      </c>
      <c r="H66" s="31" t="s">
        <v>14</v>
      </c>
      <c r="I66" s="40" t="s">
        <v>15</v>
      </c>
      <c r="J66" s="41" t="s">
        <v>28</v>
      </c>
      <c r="K66" s="42" t="s">
        <v>28</v>
      </c>
      <c r="L66" s="42" t="s">
        <v>34</v>
      </c>
      <c r="M66" s="42" t="s">
        <v>49</v>
      </c>
      <c r="N66" s="78">
        <v>13626</v>
      </c>
      <c r="O66" s="42">
        <f t="shared" si="0"/>
        <v>7630.56</v>
      </c>
      <c r="P66" s="42"/>
      <c r="Q66" s="42"/>
      <c r="R66" s="36" t="s">
        <v>40</v>
      </c>
      <c r="S66" s="6">
        <v>0</v>
      </c>
      <c r="T66" s="6" t="s">
        <v>18</v>
      </c>
      <c r="U66" s="37" t="s">
        <v>99</v>
      </c>
      <c r="V66" s="38">
        <v>43709</v>
      </c>
      <c r="W66" s="38">
        <v>45992</v>
      </c>
      <c r="X66" s="6">
        <v>60</v>
      </c>
    </row>
    <row r="67" spans="3:24" ht="16">
      <c r="C67" s="30">
        <v>435214</v>
      </c>
      <c r="D67" s="30" t="s">
        <v>97</v>
      </c>
      <c r="E67" s="31" t="s">
        <v>54</v>
      </c>
      <c r="F67" s="39" t="s">
        <v>150</v>
      </c>
      <c r="G67" s="32">
        <v>1</v>
      </c>
      <c r="H67" s="31" t="s">
        <v>14</v>
      </c>
      <c r="I67" s="40" t="s">
        <v>15</v>
      </c>
      <c r="J67" s="41" t="s">
        <v>35</v>
      </c>
      <c r="K67" s="42" t="s">
        <v>28</v>
      </c>
      <c r="L67" s="42" t="s">
        <v>34</v>
      </c>
      <c r="M67" s="42" t="s">
        <v>49</v>
      </c>
      <c r="N67" s="78">
        <v>14433</v>
      </c>
      <c r="O67" s="42">
        <f t="shared" si="0"/>
        <v>8082.4800000000005</v>
      </c>
      <c r="P67" s="170">
        <v>250</v>
      </c>
      <c r="Q67" s="171">
        <f>O67-P67</f>
        <v>7832.4800000000005</v>
      </c>
      <c r="R67" s="36" t="s">
        <v>18</v>
      </c>
      <c r="S67" s="6">
        <v>0</v>
      </c>
      <c r="T67" s="6" t="s">
        <v>18</v>
      </c>
      <c r="U67" s="37" t="s">
        <v>99</v>
      </c>
      <c r="V67" s="38">
        <v>44378</v>
      </c>
      <c r="W67" s="38" t="s">
        <v>18</v>
      </c>
      <c r="X67" s="6">
        <v>61</v>
      </c>
    </row>
    <row r="68" spans="3:24" ht="16">
      <c r="C68" s="30">
        <v>655562</v>
      </c>
      <c r="D68" s="30" t="s">
        <v>97</v>
      </c>
      <c r="E68" s="31" t="s">
        <v>160</v>
      </c>
      <c r="F68" s="39" t="s">
        <v>154</v>
      </c>
      <c r="G68" s="32" t="s">
        <v>18</v>
      </c>
      <c r="H68" s="31" t="s">
        <v>14</v>
      </c>
      <c r="I68" s="40" t="s">
        <v>15</v>
      </c>
      <c r="J68" s="41" t="s">
        <v>35</v>
      </c>
      <c r="K68" s="42" t="s">
        <v>28</v>
      </c>
      <c r="L68" s="42" t="s">
        <v>28</v>
      </c>
      <c r="M68" s="42" t="s">
        <v>49</v>
      </c>
      <c r="N68" s="78">
        <v>14124</v>
      </c>
      <c r="O68" s="42">
        <f t="shared" si="0"/>
        <v>7909.4400000000005</v>
      </c>
      <c r="P68" s="42"/>
      <c r="Q68" s="42"/>
      <c r="R68" s="36" t="s">
        <v>18</v>
      </c>
      <c r="S68" s="6">
        <v>0</v>
      </c>
      <c r="T68" s="6" t="s">
        <v>18</v>
      </c>
      <c r="U68" s="37" t="s">
        <v>99</v>
      </c>
      <c r="V68" s="38">
        <v>44105</v>
      </c>
      <c r="W68" s="38" t="s">
        <v>18</v>
      </c>
      <c r="X68" s="6">
        <v>62</v>
      </c>
    </row>
    <row r="69" spans="3:24" ht="16">
      <c r="C69" s="30" t="s">
        <v>99</v>
      </c>
      <c r="D69" s="30" t="s">
        <v>58</v>
      </c>
      <c r="E69" s="31" t="s">
        <v>18</v>
      </c>
      <c r="F69" s="39" t="s">
        <v>18</v>
      </c>
      <c r="G69" s="32" t="s">
        <v>18</v>
      </c>
      <c r="H69" s="31" t="s">
        <v>18</v>
      </c>
      <c r="I69" s="40" t="s">
        <v>18</v>
      </c>
      <c r="J69" s="41" t="s">
        <v>18</v>
      </c>
      <c r="K69" s="42" t="s">
        <v>18</v>
      </c>
      <c r="L69" s="42" t="s">
        <v>18</v>
      </c>
      <c r="M69" s="42" t="s">
        <v>18</v>
      </c>
      <c r="N69" s="78"/>
      <c r="O69" s="42" t="str">
        <f t="shared" si="0"/>
        <v/>
      </c>
      <c r="P69" s="42"/>
      <c r="Q69" s="42"/>
      <c r="R69" s="36" t="s">
        <v>18</v>
      </c>
      <c r="S69" s="6">
        <v>0</v>
      </c>
      <c r="T69" s="6" t="s">
        <v>24</v>
      </c>
      <c r="U69" s="37" t="s">
        <v>18</v>
      </c>
      <c r="V69" s="38" t="s">
        <v>18</v>
      </c>
      <c r="W69" s="38" t="e">
        <v>#N/A</v>
      </c>
      <c r="X69" s="6">
        <v>63</v>
      </c>
    </row>
    <row r="70" spans="3:24" ht="16">
      <c r="C70" s="30">
        <v>255995</v>
      </c>
      <c r="D70" s="30" t="s">
        <v>101</v>
      </c>
      <c r="E70" s="31" t="s">
        <v>102</v>
      </c>
      <c r="F70" s="39" t="s">
        <v>161</v>
      </c>
      <c r="G70" s="32" t="s">
        <v>18</v>
      </c>
      <c r="H70" s="31" t="s">
        <v>14</v>
      </c>
      <c r="I70" s="40" t="s">
        <v>15</v>
      </c>
      <c r="J70" s="41" t="s">
        <v>69</v>
      </c>
      <c r="K70" s="42" t="s">
        <v>35</v>
      </c>
      <c r="L70" s="42" t="s">
        <v>34</v>
      </c>
      <c r="M70" s="42" t="s">
        <v>61</v>
      </c>
      <c r="N70" s="78">
        <v>10682</v>
      </c>
      <c r="O70" s="42">
        <f t="shared" ref="O70:O133" si="1">IF(N70="","",N70*(1-$O$10))</f>
        <v>5981.920000000001</v>
      </c>
      <c r="P70" s="42"/>
      <c r="Q70" s="42"/>
      <c r="R70" s="36" t="s">
        <v>104</v>
      </c>
      <c r="S70" s="6">
        <v>1</v>
      </c>
      <c r="T70" s="6" t="s">
        <v>18</v>
      </c>
      <c r="U70" s="37" t="s">
        <v>99</v>
      </c>
      <c r="V70" s="38">
        <v>44835</v>
      </c>
      <c r="W70" s="38">
        <v>45689</v>
      </c>
      <c r="X70" s="6">
        <v>64</v>
      </c>
    </row>
    <row r="71" spans="3:24" ht="16">
      <c r="C71" s="30">
        <v>766221</v>
      </c>
      <c r="D71" s="30" t="s">
        <v>106</v>
      </c>
      <c r="E71" s="31" t="s">
        <v>107</v>
      </c>
      <c r="F71" s="39" t="s">
        <v>162</v>
      </c>
      <c r="G71" s="32" t="s">
        <v>18</v>
      </c>
      <c r="H71" s="31" t="s">
        <v>14</v>
      </c>
      <c r="I71" s="40" t="s">
        <v>15</v>
      </c>
      <c r="J71" s="41" t="s">
        <v>69</v>
      </c>
      <c r="K71" s="42" t="s">
        <v>35</v>
      </c>
      <c r="L71" s="42" t="s">
        <v>34</v>
      </c>
      <c r="M71" s="42" t="s">
        <v>36</v>
      </c>
      <c r="N71" s="78">
        <v>6006</v>
      </c>
      <c r="O71" s="42">
        <f t="shared" si="1"/>
        <v>3363.36</v>
      </c>
      <c r="P71" s="42"/>
      <c r="Q71" s="42"/>
      <c r="R71" s="36" t="s">
        <v>18</v>
      </c>
      <c r="S71" s="6">
        <v>0</v>
      </c>
      <c r="T71" s="6" t="s">
        <v>18</v>
      </c>
      <c r="U71" s="37" t="s">
        <v>99</v>
      </c>
      <c r="V71" s="38">
        <v>42461</v>
      </c>
      <c r="W71" s="38" t="s">
        <v>18</v>
      </c>
      <c r="X71" s="6">
        <v>65</v>
      </c>
    </row>
    <row r="72" spans="3:24" ht="16">
      <c r="C72" s="30">
        <v>346637</v>
      </c>
      <c r="D72" s="30" t="s">
        <v>109</v>
      </c>
      <c r="E72" s="31" t="s">
        <v>110</v>
      </c>
      <c r="F72" s="39" t="s">
        <v>162</v>
      </c>
      <c r="G72" s="32" t="s">
        <v>18</v>
      </c>
      <c r="H72" s="31" t="s">
        <v>14</v>
      </c>
      <c r="I72" s="40" t="s">
        <v>15</v>
      </c>
      <c r="J72" s="41" t="s">
        <v>69</v>
      </c>
      <c r="K72" s="42" t="s">
        <v>35</v>
      </c>
      <c r="L72" s="42" t="s">
        <v>34</v>
      </c>
      <c r="M72" s="42" t="s">
        <v>86</v>
      </c>
      <c r="N72" s="78">
        <v>5508</v>
      </c>
      <c r="O72" s="42">
        <f t="shared" si="1"/>
        <v>3084.4800000000005</v>
      </c>
      <c r="P72" s="42"/>
      <c r="Q72" s="42"/>
      <c r="R72" s="36" t="s">
        <v>18</v>
      </c>
      <c r="S72" s="6">
        <v>1</v>
      </c>
      <c r="T72" s="6" t="s">
        <v>18</v>
      </c>
      <c r="U72" s="37" t="s">
        <v>99</v>
      </c>
      <c r="V72" s="38">
        <v>41518</v>
      </c>
      <c r="W72" s="38" t="s">
        <v>18</v>
      </c>
      <c r="X72" s="6">
        <v>66</v>
      </c>
    </row>
    <row r="73" spans="3:24" ht="16">
      <c r="C73" s="30">
        <v>744200</v>
      </c>
      <c r="D73" s="30" t="s">
        <v>112</v>
      </c>
      <c r="E73" s="31" t="s">
        <v>113</v>
      </c>
      <c r="F73" s="39" t="s">
        <v>162</v>
      </c>
      <c r="G73" s="32" t="s">
        <v>18</v>
      </c>
      <c r="H73" s="31" t="s">
        <v>14</v>
      </c>
      <c r="I73" s="40" t="s">
        <v>15</v>
      </c>
      <c r="J73" s="41" t="s">
        <v>69</v>
      </c>
      <c r="K73" s="42" t="s">
        <v>35</v>
      </c>
      <c r="L73" s="42" t="s">
        <v>34</v>
      </c>
      <c r="M73" s="42" t="s">
        <v>86</v>
      </c>
      <c r="N73" s="78">
        <v>6338</v>
      </c>
      <c r="O73" s="42">
        <f t="shared" si="1"/>
        <v>3549.28</v>
      </c>
      <c r="P73" s="42"/>
      <c r="Q73" s="42"/>
      <c r="R73" s="36" t="s">
        <v>18</v>
      </c>
      <c r="S73" s="6">
        <v>0</v>
      </c>
      <c r="T73" s="6" t="s">
        <v>18</v>
      </c>
      <c r="U73" s="37" t="s">
        <v>99</v>
      </c>
      <c r="V73" s="38">
        <v>41548</v>
      </c>
      <c r="W73" s="38" t="s">
        <v>18</v>
      </c>
      <c r="X73" s="6">
        <v>67</v>
      </c>
    </row>
    <row r="74" spans="3:24" ht="16">
      <c r="C74" s="30">
        <v>200533</v>
      </c>
      <c r="D74" s="30" t="s">
        <v>114</v>
      </c>
      <c r="E74" s="31" t="s">
        <v>115</v>
      </c>
      <c r="F74" s="39" t="s">
        <v>162</v>
      </c>
      <c r="G74" s="32" t="s">
        <v>18</v>
      </c>
      <c r="H74" s="31" t="s">
        <v>14</v>
      </c>
      <c r="I74" s="40" t="s">
        <v>15</v>
      </c>
      <c r="J74" s="41" t="s">
        <v>69</v>
      </c>
      <c r="K74" s="42" t="s">
        <v>35</v>
      </c>
      <c r="L74" s="42" t="s">
        <v>34</v>
      </c>
      <c r="M74" s="42" t="s">
        <v>86</v>
      </c>
      <c r="N74" s="78">
        <v>7217</v>
      </c>
      <c r="O74" s="42">
        <f t="shared" si="1"/>
        <v>4041.5200000000004</v>
      </c>
      <c r="P74" s="42"/>
      <c r="Q74" s="42"/>
      <c r="R74" s="36" t="s">
        <v>18</v>
      </c>
      <c r="S74" s="6">
        <v>1</v>
      </c>
      <c r="T74" s="6" t="s">
        <v>18</v>
      </c>
      <c r="U74" s="37" t="s">
        <v>99</v>
      </c>
      <c r="V74" s="38">
        <v>41640</v>
      </c>
      <c r="W74" s="38" t="s">
        <v>18</v>
      </c>
      <c r="X74" s="6">
        <v>68</v>
      </c>
    </row>
    <row r="75" spans="3:24" ht="16">
      <c r="C75" s="30">
        <v>473370</v>
      </c>
      <c r="D75" s="30" t="s">
        <v>118</v>
      </c>
      <c r="E75" s="31" t="s">
        <v>119</v>
      </c>
      <c r="F75" s="39" t="s">
        <v>162</v>
      </c>
      <c r="G75" s="32" t="s">
        <v>18</v>
      </c>
      <c r="H75" s="31" t="s">
        <v>14</v>
      </c>
      <c r="I75" s="40" t="s">
        <v>15</v>
      </c>
      <c r="J75" s="41" t="s">
        <v>69</v>
      </c>
      <c r="K75" s="42" t="s">
        <v>35</v>
      </c>
      <c r="L75" s="42" t="s">
        <v>34</v>
      </c>
      <c r="M75" s="42" t="s">
        <v>86</v>
      </c>
      <c r="N75" s="78">
        <v>7430</v>
      </c>
      <c r="O75" s="42">
        <f t="shared" si="1"/>
        <v>4160.8</v>
      </c>
      <c r="P75" s="42"/>
      <c r="Q75" s="42"/>
      <c r="R75" s="36" t="s">
        <v>18</v>
      </c>
      <c r="S75" s="6">
        <v>0</v>
      </c>
      <c r="T75" s="6" t="s">
        <v>18</v>
      </c>
      <c r="U75" s="37" t="s">
        <v>99</v>
      </c>
      <c r="V75" s="38">
        <v>41518</v>
      </c>
      <c r="W75" s="38" t="s">
        <v>18</v>
      </c>
      <c r="X75" s="6">
        <v>69</v>
      </c>
    </row>
    <row r="76" spans="3:24" ht="16">
      <c r="C76" s="30">
        <v>183637</v>
      </c>
      <c r="D76" s="30" t="s">
        <v>124</v>
      </c>
      <c r="E76" s="31" t="s">
        <v>125</v>
      </c>
      <c r="F76" s="39" t="s">
        <v>162</v>
      </c>
      <c r="G76" s="32" t="s">
        <v>18</v>
      </c>
      <c r="H76" s="31" t="s">
        <v>14</v>
      </c>
      <c r="I76" s="40" t="s">
        <v>15</v>
      </c>
      <c r="J76" s="41" t="s">
        <v>69</v>
      </c>
      <c r="K76" s="42" t="s">
        <v>35</v>
      </c>
      <c r="L76" s="42" t="s">
        <v>34</v>
      </c>
      <c r="M76" s="42" t="s">
        <v>29</v>
      </c>
      <c r="N76" s="78">
        <v>8949</v>
      </c>
      <c r="O76" s="42">
        <f t="shared" si="1"/>
        <v>5011.4400000000005</v>
      </c>
      <c r="P76" s="42"/>
      <c r="Q76" s="42"/>
      <c r="R76" s="36" t="s">
        <v>18</v>
      </c>
      <c r="S76" s="6">
        <v>1</v>
      </c>
      <c r="T76" s="6" t="s">
        <v>18</v>
      </c>
      <c r="U76" s="37" t="s">
        <v>99</v>
      </c>
      <c r="V76" s="38">
        <v>42248</v>
      </c>
      <c r="W76" s="38" t="s">
        <v>18</v>
      </c>
      <c r="X76" s="6">
        <v>70</v>
      </c>
    </row>
    <row r="77" spans="3:24" ht="16">
      <c r="C77" s="30">
        <v>492211</v>
      </c>
      <c r="D77" s="30" t="s">
        <v>130</v>
      </c>
      <c r="E77" s="31" t="s">
        <v>119</v>
      </c>
      <c r="F77" s="39" t="s">
        <v>162</v>
      </c>
      <c r="G77" s="32" t="s">
        <v>18</v>
      </c>
      <c r="H77" s="31" t="s">
        <v>14</v>
      </c>
      <c r="I77" s="40" t="s">
        <v>15</v>
      </c>
      <c r="J77" s="41" t="s">
        <v>69</v>
      </c>
      <c r="K77" s="42" t="s">
        <v>35</v>
      </c>
      <c r="L77" s="42" t="s">
        <v>34</v>
      </c>
      <c r="M77" s="42" t="s">
        <v>36</v>
      </c>
      <c r="N77" s="78">
        <v>7668</v>
      </c>
      <c r="O77" s="42">
        <f t="shared" si="1"/>
        <v>4294.0800000000008</v>
      </c>
      <c r="P77" s="42"/>
      <c r="Q77" s="42"/>
      <c r="R77" s="36" t="s">
        <v>131</v>
      </c>
      <c r="S77" s="6">
        <v>0</v>
      </c>
      <c r="T77" s="6" t="s">
        <v>18</v>
      </c>
      <c r="U77" s="37" t="s">
        <v>99</v>
      </c>
      <c r="V77" s="38">
        <v>41913</v>
      </c>
      <c r="W77" s="38">
        <v>45717</v>
      </c>
      <c r="X77" s="6">
        <v>71</v>
      </c>
    </row>
    <row r="78" spans="3:24" ht="16">
      <c r="C78" s="30">
        <v>356198</v>
      </c>
      <c r="D78" s="30" t="s">
        <v>130</v>
      </c>
      <c r="E78" s="31" t="s">
        <v>132</v>
      </c>
      <c r="F78" s="39" t="s">
        <v>161</v>
      </c>
      <c r="G78" s="32" t="s">
        <v>18</v>
      </c>
      <c r="H78" s="31" t="s">
        <v>14</v>
      </c>
      <c r="I78" s="40" t="s">
        <v>15</v>
      </c>
      <c r="J78" s="41" t="s">
        <v>18</v>
      </c>
      <c r="K78" s="42" t="s">
        <v>18</v>
      </c>
      <c r="L78" s="42" t="s">
        <v>18</v>
      </c>
      <c r="M78" s="42" t="s">
        <v>18</v>
      </c>
      <c r="N78" s="78">
        <v>7668</v>
      </c>
      <c r="O78" s="42">
        <f t="shared" si="1"/>
        <v>4294.0800000000008</v>
      </c>
      <c r="P78" s="42"/>
      <c r="Q78" s="42"/>
      <c r="R78" s="36" t="s">
        <v>134</v>
      </c>
      <c r="S78" s="6">
        <v>0</v>
      </c>
      <c r="T78" s="6" t="s">
        <v>18</v>
      </c>
      <c r="U78" s="37" t="s">
        <v>99</v>
      </c>
      <c r="V78" s="38">
        <v>45717</v>
      </c>
      <c r="W78" s="38" t="s">
        <v>18</v>
      </c>
      <c r="X78" s="6">
        <v>72</v>
      </c>
    </row>
    <row r="79" spans="3:24" ht="16">
      <c r="C79" s="30">
        <v>302700</v>
      </c>
      <c r="D79" s="30" t="s">
        <v>135</v>
      </c>
      <c r="E79" s="31" t="s">
        <v>125</v>
      </c>
      <c r="F79" s="39" t="s">
        <v>162</v>
      </c>
      <c r="G79" s="32" t="s">
        <v>18</v>
      </c>
      <c r="H79" s="31" t="s">
        <v>14</v>
      </c>
      <c r="I79" s="40" t="s">
        <v>15</v>
      </c>
      <c r="J79" s="41" t="s">
        <v>69</v>
      </c>
      <c r="K79" s="42" t="s">
        <v>35</v>
      </c>
      <c r="L79" s="42" t="s">
        <v>34</v>
      </c>
      <c r="M79" s="42" t="s">
        <v>49</v>
      </c>
      <c r="N79" s="78">
        <v>7810</v>
      </c>
      <c r="O79" s="42">
        <f t="shared" si="1"/>
        <v>4373.6000000000004</v>
      </c>
      <c r="P79" s="42"/>
      <c r="Q79" s="42"/>
      <c r="R79" s="36" t="s">
        <v>131</v>
      </c>
      <c r="S79" s="6">
        <v>1</v>
      </c>
      <c r="T79" s="6" t="s">
        <v>18</v>
      </c>
      <c r="U79" s="37" t="s">
        <v>99</v>
      </c>
      <c r="V79" s="38">
        <v>41913</v>
      </c>
      <c r="W79" s="38">
        <v>45717</v>
      </c>
      <c r="X79" s="6">
        <v>73</v>
      </c>
    </row>
    <row r="80" spans="3:24" ht="16">
      <c r="C80" s="30">
        <v>430299</v>
      </c>
      <c r="D80" s="30" t="s">
        <v>135</v>
      </c>
      <c r="E80" s="31" t="s">
        <v>163</v>
      </c>
      <c r="F80" s="39" t="s">
        <v>164</v>
      </c>
      <c r="G80" s="32" t="s">
        <v>18</v>
      </c>
      <c r="H80" s="31" t="s">
        <v>14</v>
      </c>
      <c r="I80" s="40" t="s">
        <v>15</v>
      </c>
      <c r="J80" s="41" t="s">
        <v>165</v>
      </c>
      <c r="K80" s="42" t="s">
        <v>35</v>
      </c>
      <c r="L80" s="42" t="s">
        <v>34</v>
      </c>
      <c r="M80" s="42" t="s">
        <v>29</v>
      </c>
      <c r="N80" s="78">
        <v>8214</v>
      </c>
      <c r="O80" s="42">
        <f t="shared" si="1"/>
        <v>4599.84</v>
      </c>
      <c r="P80" s="170">
        <v>250</v>
      </c>
      <c r="Q80" s="171">
        <f>O80-P80</f>
        <v>4349.84</v>
      </c>
      <c r="R80" s="36" t="s">
        <v>18</v>
      </c>
      <c r="S80" s="6">
        <v>1</v>
      </c>
      <c r="T80" s="6" t="s">
        <v>18</v>
      </c>
      <c r="U80" s="37" t="s">
        <v>99</v>
      </c>
      <c r="V80" s="38">
        <v>39859</v>
      </c>
      <c r="W80" s="38" t="s">
        <v>18</v>
      </c>
      <c r="X80" s="6">
        <v>74</v>
      </c>
    </row>
    <row r="81" spans="3:24" ht="16">
      <c r="C81" s="30">
        <v>534025</v>
      </c>
      <c r="D81" s="30" t="s">
        <v>135</v>
      </c>
      <c r="E81" s="31" t="s">
        <v>125</v>
      </c>
      <c r="F81" s="39" t="s">
        <v>161</v>
      </c>
      <c r="G81" s="32" t="s">
        <v>18</v>
      </c>
      <c r="H81" s="31" t="s">
        <v>14</v>
      </c>
      <c r="I81" s="40" t="s">
        <v>15</v>
      </c>
      <c r="J81" s="41" t="s">
        <v>35</v>
      </c>
      <c r="K81" s="42" t="s">
        <v>35</v>
      </c>
      <c r="L81" s="42" t="s">
        <v>34</v>
      </c>
      <c r="M81" s="42" t="s">
        <v>61</v>
      </c>
      <c r="N81" s="78">
        <v>7810</v>
      </c>
      <c r="O81" s="42">
        <f t="shared" si="1"/>
        <v>4373.6000000000004</v>
      </c>
      <c r="P81" s="42"/>
      <c r="Q81" s="42"/>
      <c r="R81" s="36" t="s">
        <v>134</v>
      </c>
      <c r="S81" s="6">
        <v>1</v>
      </c>
      <c r="T81" s="6" t="s">
        <v>18</v>
      </c>
      <c r="U81" s="37" t="s">
        <v>99</v>
      </c>
      <c r="V81" s="38">
        <v>45717</v>
      </c>
      <c r="W81" s="38" t="s">
        <v>18</v>
      </c>
      <c r="X81" s="6">
        <v>75</v>
      </c>
    </row>
    <row r="82" spans="3:24" ht="16">
      <c r="C82" s="30">
        <v>778701</v>
      </c>
      <c r="D82" s="30" t="s">
        <v>142</v>
      </c>
      <c r="E82" s="31" t="s">
        <v>143</v>
      </c>
      <c r="F82" s="39" t="s">
        <v>162</v>
      </c>
      <c r="G82" s="32" t="s">
        <v>18</v>
      </c>
      <c r="H82" s="31" t="s">
        <v>14</v>
      </c>
      <c r="I82" s="40" t="s">
        <v>15</v>
      </c>
      <c r="J82" s="41" t="s">
        <v>69</v>
      </c>
      <c r="K82" s="42" t="s">
        <v>35</v>
      </c>
      <c r="L82" s="42" t="s">
        <v>34</v>
      </c>
      <c r="M82" s="42" t="s">
        <v>29</v>
      </c>
      <c r="N82" s="78">
        <v>9044</v>
      </c>
      <c r="O82" s="42">
        <f t="shared" si="1"/>
        <v>5064.6400000000003</v>
      </c>
      <c r="P82" s="42"/>
      <c r="Q82" s="42"/>
      <c r="R82" s="36" t="s">
        <v>104</v>
      </c>
      <c r="S82" s="6">
        <v>0</v>
      </c>
      <c r="T82" s="6" t="s">
        <v>18</v>
      </c>
      <c r="U82" s="37" t="s">
        <v>99</v>
      </c>
      <c r="V82" s="38">
        <v>41883</v>
      </c>
      <c r="W82" s="38">
        <v>45689</v>
      </c>
      <c r="X82" s="6">
        <v>76</v>
      </c>
    </row>
    <row r="83" spans="3:24" ht="16">
      <c r="C83" s="30">
        <v>110576</v>
      </c>
      <c r="D83" s="30" t="s">
        <v>147</v>
      </c>
      <c r="E83" s="31" t="s">
        <v>148</v>
      </c>
      <c r="F83" s="39" t="s">
        <v>164</v>
      </c>
      <c r="G83" s="32" t="s">
        <v>18</v>
      </c>
      <c r="H83" s="31" t="s">
        <v>14</v>
      </c>
      <c r="I83" s="40" t="s">
        <v>15</v>
      </c>
      <c r="J83" s="41" t="s">
        <v>165</v>
      </c>
      <c r="K83" s="42" t="s">
        <v>35</v>
      </c>
      <c r="L83" s="42" t="s">
        <v>34</v>
      </c>
      <c r="M83" s="42" t="s">
        <v>29</v>
      </c>
      <c r="N83" s="78">
        <v>12107</v>
      </c>
      <c r="O83" s="42">
        <f t="shared" si="1"/>
        <v>6779.920000000001</v>
      </c>
      <c r="P83" s="170">
        <v>250</v>
      </c>
      <c r="Q83" s="171">
        <f>O83-P83</f>
        <v>6529.920000000001</v>
      </c>
      <c r="R83" s="36" t="s">
        <v>18</v>
      </c>
      <c r="S83" s="6">
        <v>1</v>
      </c>
      <c r="T83" s="6" t="s">
        <v>18</v>
      </c>
      <c r="U83" s="37" t="s">
        <v>99</v>
      </c>
      <c r="V83" s="38">
        <v>39345</v>
      </c>
      <c r="W83" s="38" t="s">
        <v>18</v>
      </c>
      <c r="X83" s="6">
        <v>77</v>
      </c>
    </row>
    <row r="84" spans="3:24" ht="16">
      <c r="C84" s="30">
        <v>231405</v>
      </c>
      <c r="D84" s="30" t="s">
        <v>147</v>
      </c>
      <c r="E84" s="31" t="s">
        <v>148</v>
      </c>
      <c r="F84" s="39" t="s">
        <v>162</v>
      </c>
      <c r="G84" s="32" t="s">
        <v>18</v>
      </c>
      <c r="H84" s="31" t="s">
        <v>14</v>
      </c>
      <c r="I84" s="40" t="s">
        <v>15</v>
      </c>
      <c r="J84" s="41" t="s">
        <v>69</v>
      </c>
      <c r="K84" s="42" t="s">
        <v>35</v>
      </c>
      <c r="L84" s="42" t="s">
        <v>34</v>
      </c>
      <c r="M84" s="42" t="s">
        <v>29</v>
      </c>
      <c r="N84" s="78">
        <v>11537</v>
      </c>
      <c r="O84" s="42">
        <f t="shared" si="1"/>
        <v>6460.72</v>
      </c>
      <c r="P84" s="42"/>
      <c r="Q84" s="42"/>
      <c r="R84" s="36" t="s">
        <v>18</v>
      </c>
      <c r="S84" s="6">
        <v>1</v>
      </c>
      <c r="T84" s="6" t="s">
        <v>18</v>
      </c>
      <c r="U84" s="37" t="s">
        <v>99</v>
      </c>
      <c r="V84" s="38">
        <v>42125</v>
      </c>
      <c r="W84" s="38" t="s">
        <v>18</v>
      </c>
      <c r="X84" s="6">
        <v>78</v>
      </c>
    </row>
    <row r="85" spans="3:24" ht="16">
      <c r="C85" s="30">
        <v>183666</v>
      </c>
      <c r="D85" s="30" t="s">
        <v>25</v>
      </c>
      <c r="E85" s="31" t="s">
        <v>26</v>
      </c>
      <c r="F85" s="39" t="s">
        <v>162</v>
      </c>
      <c r="G85" s="32" t="s">
        <v>18</v>
      </c>
      <c r="H85" s="31" t="s">
        <v>14</v>
      </c>
      <c r="I85" s="40" t="s">
        <v>15</v>
      </c>
      <c r="J85" s="41" t="s">
        <v>69</v>
      </c>
      <c r="K85" s="42" t="s">
        <v>35</v>
      </c>
      <c r="L85" s="42" t="s">
        <v>28</v>
      </c>
      <c r="M85" s="42" t="s">
        <v>79</v>
      </c>
      <c r="N85" s="78">
        <v>12842</v>
      </c>
      <c r="O85" s="42">
        <f t="shared" si="1"/>
        <v>7191.52</v>
      </c>
      <c r="P85" s="42"/>
      <c r="Q85" s="42"/>
      <c r="R85" s="36" t="s">
        <v>18</v>
      </c>
      <c r="S85" s="6">
        <v>0</v>
      </c>
      <c r="T85" s="6" t="s">
        <v>18</v>
      </c>
      <c r="U85" s="37" t="s">
        <v>99</v>
      </c>
      <c r="V85" s="38">
        <v>42979</v>
      </c>
      <c r="W85" s="38" t="s">
        <v>18</v>
      </c>
      <c r="X85" s="6">
        <v>79</v>
      </c>
    </row>
    <row r="86" spans="3:24" ht="16">
      <c r="C86" s="30">
        <v>32054</v>
      </c>
      <c r="D86" s="30" t="s">
        <v>66</v>
      </c>
      <c r="E86" s="31" t="s">
        <v>75</v>
      </c>
      <c r="F86" s="39" t="s">
        <v>166</v>
      </c>
      <c r="G86" s="32" t="s">
        <v>18</v>
      </c>
      <c r="H86" s="31" t="s">
        <v>14</v>
      </c>
      <c r="I86" s="40" t="s">
        <v>15</v>
      </c>
      <c r="J86" s="41" t="s">
        <v>69</v>
      </c>
      <c r="K86" s="42" t="s">
        <v>35</v>
      </c>
      <c r="L86" s="42" t="s">
        <v>28</v>
      </c>
      <c r="M86" s="42" t="s">
        <v>167</v>
      </c>
      <c r="N86" s="78">
        <v>12463</v>
      </c>
      <c r="O86" s="42">
        <f t="shared" si="1"/>
        <v>6979.2800000000007</v>
      </c>
      <c r="P86" s="42"/>
      <c r="Q86" s="42"/>
      <c r="R86" s="36" t="s">
        <v>18</v>
      </c>
      <c r="S86" s="6">
        <v>1</v>
      </c>
      <c r="T86" s="6" t="s">
        <v>18</v>
      </c>
      <c r="U86" s="37" t="s">
        <v>99</v>
      </c>
      <c r="V86" s="38">
        <v>41275</v>
      </c>
      <c r="W86" s="38">
        <v>46143</v>
      </c>
      <c r="X86" s="6">
        <v>80</v>
      </c>
    </row>
    <row r="87" spans="3:24" ht="16">
      <c r="C87" s="30">
        <v>111557</v>
      </c>
      <c r="D87" s="30" t="s">
        <v>66</v>
      </c>
      <c r="E87" s="31" t="s">
        <v>102</v>
      </c>
      <c r="F87" s="39" t="s">
        <v>164</v>
      </c>
      <c r="G87" s="32" t="s">
        <v>18</v>
      </c>
      <c r="H87" s="31" t="s">
        <v>14</v>
      </c>
      <c r="I87" s="40" t="s">
        <v>15</v>
      </c>
      <c r="J87" s="41" t="s">
        <v>165</v>
      </c>
      <c r="K87" s="42" t="s">
        <v>35</v>
      </c>
      <c r="L87" s="42" t="s">
        <v>34</v>
      </c>
      <c r="M87" s="42" t="s">
        <v>29</v>
      </c>
      <c r="N87" s="78">
        <v>12581</v>
      </c>
      <c r="O87" s="42">
        <f t="shared" si="1"/>
        <v>7045.3600000000006</v>
      </c>
      <c r="P87" s="170">
        <v>250</v>
      </c>
      <c r="Q87" s="171">
        <f>O87-P87</f>
        <v>6795.3600000000006</v>
      </c>
      <c r="R87" s="36" t="s">
        <v>18</v>
      </c>
      <c r="S87" s="6">
        <v>1</v>
      </c>
      <c r="T87" s="6" t="s">
        <v>18</v>
      </c>
      <c r="U87" s="37" t="s">
        <v>99</v>
      </c>
      <c r="V87" s="38">
        <v>39353</v>
      </c>
      <c r="W87" s="38" t="s">
        <v>18</v>
      </c>
      <c r="X87" s="6">
        <v>81</v>
      </c>
    </row>
    <row r="88" spans="3:24" ht="16">
      <c r="C88" s="30">
        <v>261354</v>
      </c>
      <c r="D88" s="30" t="s">
        <v>66</v>
      </c>
      <c r="E88" s="31" t="s">
        <v>80</v>
      </c>
      <c r="F88" s="39" t="s">
        <v>168</v>
      </c>
      <c r="G88" s="32" t="s">
        <v>18</v>
      </c>
      <c r="H88" s="31" t="s">
        <v>14</v>
      </c>
      <c r="I88" s="40" t="s">
        <v>15</v>
      </c>
      <c r="J88" s="41" t="s">
        <v>35</v>
      </c>
      <c r="K88" s="42" t="s">
        <v>35</v>
      </c>
      <c r="L88" s="42" t="s">
        <v>28</v>
      </c>
      <c r="M88" s="42" t="s">
        <v>151</v>
      </c>
      <c r="N88" s="78">
        <v>12961</v>
      </c>
      <c r="O88" s="42">
        <f t="shared" si="1"/>
        <v>7258.1600000000008</v>
      </c>
      <c r="P88" s="42"/>
      <c r="Q88" s="42"/>
      <c r="R88" s="36" t="s">
        <v>18</v>
      </c>
      <c r="S88" s="6">
        <v>1</v>
      </c>
      <c r="T88" s="6" t="s">
        <v>18</v>
      </c>
      <c r="U88" s="37" t="s">
        <v>99</v>
      </c>
      <c r="V88" s="38">
        <v>45200</v>
      </c>
      <c r="W88" s="38" t="s">
        <v>18</v>
      </c>
      <c r="X88" s="6">
        <v>82</v>
      </c>
    </row>
    <row r="89" spans="3:24" ht="16">
      <c r="C89" s="30">
        <v>492313</v>
      </c>
      <c r="D89" s="30" t="s">
        <v>66</v>
      </c>
      <c r="E89" s="31" t="s">
        <v>80</v>
      </c>
      <c r="F89" s="39" t="s">
        <v>169</v>
      </c>
      <c r="G89" s="32" t="s">
        <v>18</v>
      </c>
      <c r="H89" s="31" t="s">
        <v>14</v>
      </c>
      <c r="I89" s="40" t="s">
        <v>15</v>
      </c>
      <c r="J89" s="41" t="s">
        <v>69</v>
      </c>
      <c r="K89" s="42" t="s">
        <v>35</v>
      </c>
      <c r="L89" s="42" t="s">
        <v>28</v>
      </c>
      <c r="M89" s="42" t="s">
        <v>151</v>
      </c>
      <c r="N89" s="78">
        <v>12581</v>
      </c>
      <c r="O89" s="42">
        <f t="shared" si="1"/>
        <v>7045.3600000000006</v>
      </c>
      <c r="P89" s="170">
        <v>250</v>
      </c>
      <c r="Q89" s="171">
        <f>O89-P89</f>
        <v>6795.3600000000006</v>
      </c>
      <c r="R89" s="36" t="s">
        <v>18</v>
      </c>
      <c r="S89" s="6">
        <v>1</v>
      </c>
      <c r="T89" s="6" t="s">
        <v>18</v>
      </c>
      <c r="U89" s="37" t="s">
        <v>99</v>
      </c>
      <c r="V89" s="38">
        <v>44774</v>
      </c>
      <c r="W89" s="38" t="s">
        <v>18</v>
      </c>
      <c r="X89" s="6">
        <v>83</v>
      </c>
    </row>
    <row r="90" spans="3:24" ht="16">
      <c r="C90" s="30">
        <v>204405</v>
      </c>
      <c r="D90" s="30" t="s">
        <v>153</v>
      </c>
      <c r="E90" s="31" t="s">
        <v>80</v>
      </c>
      <c r="F90" s="39" t="s">
        <v>162</v>
      </c>
      <c r="G90" s="32" t="s">
        <v>18</v>
      </c>
      <c r="H90" s="31" t="s">
        <v>14</v>
      </c>
      <c r="I90" s="40" t="s">
        <v>15</v>
      </c>
      <c r="J90" s="41" t="s">
        <v>69</v>
      </c>
      <c r="K90" s="42" t="s">
        <v>35</v>
      </c>
      <c r="L90" s="42" t="s">
        <v>34</v>
      </c>
      <c r="M90" s="42" t="s">
        <v>61</v>
      </c>
      <c r="N90" s="78">
        <v>13222</v>
      </c>
      <c r="O90" s="42">
        <f t="shared" si="1"/>
        <v>7404.3200000000006</v>
      </c>
      <c r="P90" s="42"/>
      <c r="Q90" s="42"/>
      <c r="R90" s="36" t="s">
        <v>18</v>
      </c>
      <c r="S90" s="6">
        <v>0</v>
      </c>
      <c r="T90" s="6" t="s">
        <v>18</v>
      </c>
      <c r="U90" s="37" t="s">
        <v>99</v>
      </c>
      <c r="V90" s="38">
        <v>44105</v>
      </c>
      <c r="W90" s="38" t="s">
        <v>18</v>
      </c>
      <c r="X90" s="6">
        <v>84</v>
      </c>
    </row>
    <row r="91" spans="3:24" ht="16">
      <c r="C91" s="30">
        <v>931280</v>
      </c>
      <c r="D91" s="30" t="s">
        <v>170</v>
      </c>
      <c r="E91" s="31" t="s">
        <v>171</v>
      </c>
      <c r="F91" s="39" t="s">
        <v>162</v>
      </c>
      <c r="G91" s="32" t="s">
        <v>18</v>
      </c>
      <c r="H91" s="31" t="s">
        <v>14</v>
      </c>
      <c r="I91" s="40" t="s">
        <v>15</v>
      </c>
      <c r="J91" s="41" t="s">
        <v>69</v>
      </c>
      <c r="K91" s="42" t="s">
        <v>35</v>
      </c>
      <c r="L91" s="42" t="s">
        <v>28</v>
      </c>
      <c r="M91" s="42" t="s">
        <v>167</v>
      </c>
      <c r="N91" s="78">
        <v>14029</v>
      </c>
      <c r="O91" s="42">
        <f t="shared" si="1"/>
        <v>7856.2400000000007</v>
      </c>
      <c r="P91" s="42"/>
      <c r="Q91" s="42"/>
      <c r="R91" s="36" t="s">
        <v>18</v>
      </c>
      <c r="S91" s="6">
        <v>1</v>
      </c>
      <c r="T91" s="6" t="s">
        <v>18</v>
      </c>
      <c r="U91" s="37" t="s">
        <v>99</v>
      </c>
      <c r="V91" s="38">
        <v>43891</v>
      </c>
      <c r="W91" s="38" t="s">
        <v>18</v>
      </c>
      <c r="X91" s="6">
        <v>85</v>
      </c>
    </row>
    <row r="92" spans="3:24" ht="16">
      <c r="C92" s="30">
        <v>716751</v>
      </c>
      <c r="D92" s="30" t="s">
        <v>31</v>
      </c>
      <c r="E92" s="31" t="s">
        <v>75</v>
      </c>
      <c r="F92" s="39" t="s">
        <v>162</v>
      </c>
      <c r="G92" s="32" t="s">
        <v>18</v>
      </c>
      <c r="H92" s="31" t="s">
        <v>14</v>
      </c>
      <c r="I92" s="40" t="s">
        <v>15</v>
      </c>
      <c r="J92" s="41" t="s">
        <v>69</v>
      </c>
      <c r="K92" s="42" t="s">
        <v>35</v>
      </c>
      <c r="L92" s="42" t="s">
        <v>28</v>
      </c>
      <c r="M92" s="42" t="s">
        <v>79</v>
      </c>
      <c r="N92" s="78">
        <v>13744</v>
      </c>
      <c r="O92" s="42">
        <f t="shared" si="1"/>
        <v>7696.64</v>
      </c>
      <c r="P92" s="42"/>
      <c r="Q92" s="42"/>
      <c r="R92" s="36" t="s">
        <v>18</v>
      </c>
      <c r="S92" s="6">
        <v>0</v>
      </c>
      <c r="T92" s="6" t="s">
        <v>18</v>
      </c>
      <c r="U92" s="37" t="s">
        <v>99</v>
      </c>
      <c r="V92" s="38">
        <v>42979</v>
      </c>
      <c r="W92" s="38" t="s">
        <v>18</v>
      </c>
      <c r="X92" s="6">
        <v>86</v>
      </c>
    </row>
    <row r="93" spans="3:24" ht="16">
      <c r="C93" s="30">
        <v>59976</v>
      </c>
      <c r="D93" s="30" t="s">
        <v>37</v>
      </c>
      <c r="E93" s="31" t="s">
        <v>80</v>
      </c>
      <c r="F93" s="39" t="s">
        <v>164</v>
      </c>
      <c r="G93" s="32" t="s">
        <v>18</v>
      </c>
      <c r="H93" s="31" t="s">
        <v>14</v>
      </c>
      <c r="I93" s="40" t="s">
        <v>15</v>
      </c>
      <c r="J93" s="41" t="s">
        <v>69</v>
      </c>
      <c r="K93" s="42" t="s">
        <v>35</v>
      </c>
      <c r="L93" s="42" t="s">
        <v>34</v>
      </c>
      <c r="M93" s="42" t="s">
        <v>29</v>
      </c>
      <c r="N93" s="78">
        <v>13507</v>
      </c>
      <c r="O93" s="42">
        <f t="shared" si="1"/>
        <v>7563.920000000001</v>
      </c>
      <c r="P93" s="170">
        <v>250</v>
      </c>
      <c r="Q93" s="171">
        <f>O93-P93</f>
        <v>7313.920000000001</v>
      </c>
      <c r="R93" s="36" t="s">
        <v>18</v>
      </c>
      <c r="S93" s="6">
        <v>1</v>
      </c>
      <c r="T93" s="6" t="s">
        <v>18</v>
      </c>
      <c r="U93" s="37" t="s">
        <v>99</v>
      </c>
      <c r="V93" s="38">
        <v>39345</v>
      </c>
      <c r="W93" s="38" t="s">
        <v>18</v>
      </c>
      <c r="X93" s="6">
        <v>87</v>
      </c>
    </row>
    <row r="94" spans="3:24" ht="16">
      <c r="C94" s="30">
        <v>292036</v>
      </c>
      <c r="D94" s="30" t="s">
        <v>37</v>
      </c>
      <c r="E94" s="31" t="s">
        <v>38</v>
      </c>
      <c r="F94" s="39" t="s">
        <v>172</v>
      </c>
      <c r="G94" s="32" t="s">
        <v>18</v>
      </c>
      <c r="H94" s="31" t="s">
        <v>14</v>
      </c>
      <c r="I94" s="40" t="s">
        <v>15</v>
      </c>
      <c r="J94" s="41" t="s">
        <v>28</v>
      </c>
      <c r="K94" s="42" t="s">
        <v>35</v>
      </c>
      <c r="L94" s="42" t="s">
        <v>28</v>
      </c>
      <c r="M94" s="42" t="s">
        <v>167</v>
      </c>
      <c r="N94" s="78">
        <v>13507</v>
      </c>
      <c r="O94" s="42">
        <f t="shared" si="1"/>
        <v>7563.920000000001</v>
      </c>
      <c r="P94" s="42"/>
      <c r="Q94" s="42"/>
      <c r="R94" s="36" t="s">
        <v>18</v>
      </c>
      <c r="S94" s="6">
        <v>1</v>
      </c>
      <c r="T94" s="6" t="s">
        <v>18</v>
      </c>
      <c r="U94" s="37" t="s">
        <v>99</v>
      </c>
      <c r="V94" s="38">
        <v>45536</v>
      </c>
      <c r="W94" s="38" t="s">
        <v>18</v>
      </c>
      <c r="X94" s="6">
        <v>88</v>
      </c>
    </row>
    <row r="95" spans="3:24" ht="16">
      <c r="C95" s="30">
        <v>725181</v>
      </c>
      <c r="D95" s="30" t="s">
        <v>37</v>
      </c>
      <c r="E95" s="31" t="s">
        <v>80</v>
      </c>
      <c r="F95" s="39" t="s">
        <v>169</v>
      </c>
      <c r="G95" s="32" t="s">
        <v>18</v>
      </c>
      <c r="H95" s="31" t="s">
        <v>14</v>
      </c>
      <c r="I95" s="40" t="s">
        <v>15</v>
      </c>
      <c r="J95" s="41" t="s">
        <v>69</v>
      </c>
      <c r="K95" s="42" t="s">
        <v>35</v>
      </c>
      <c r="L95" s="42" t="s">
        <v>28</v>
      </c>
      <c r="M95" s="42" t="s">
        <v>79</v>
      </c>
      <c r="N95" s="78">
        <v>13507</v>
      </c>
      <c r="O95" s="42">
        <f t="shared" si="1"/>
        <v>7563.920000000001</v>
      </c>
      <c r="P95" s="170">
        <v>250</v>
      </c>
      <c r="Q95" s="171">
        <f>O95-P95</f>
        <v>7313.920000000001</v>
      </c>
      <c r="R95" s="36" t="s">
        <v>18</v>
      </c>
      <c r="S95" s="6">
        <v>1</v>
      </c>
      <c r="T95" s="6" t="s">
        <v>18</v>
      </c>
      <c r="U95" s="37" t="s">
        <v>99</v>
      </c>
      <c r="V95" s="38">
        <v>44378</v>
      </c>
      <c r="W95" s="38" t="s">
        <v>18</v>
      </c>
      <c r="X95" s="6">
        <v>89</v>
      </c>
    </row>
    <row r="96" spans="3:24" ht="16">
      <c r="C96" s="30">
        <v>742556</v>
      </c>
      <c r="D96" s="30" t="s">
        <v>37</v>
      </c>
      <c r="E96" s="31" t="s">
        <v>80</v>
      </c>
      <c r="F96" s="39" t="s">
        <v>173</v>
      </c>
      <c r="G96" s="32">
        <v>1</v>
      </c>
      <c r="H96" s="31" t="s">
        <v>14</v>
      </c>
      <c r="I96" s="40" t="s">
        <v>15</v>
      </c>
      <c r="J96" s="41" t="s">
        <v>69</v>
      </c>
      <c r="K96" s="42" t="s">
        <v>35</v>
      </c>
      <c r="L96" s="42" t="s">
        <v>34</v>
      </c>
      <c r="M96" s="42" t="s">
        <v>61</v>
      </c>
      <c r="N96" s="78">
        <v>13365</v>
      </c>
      <c r="O96" s="42">
        <f t="shared" si="1"/>
        <v>7484.4000000000005</v>
      </c>
      <c r="P96" s="42"/>
      <c r="Q96" s="42"/>
      <c r="R96" s="36" t="s">
        <v>18</v>
      </c>
      <c r="S96" s="6">
        <v>1</v>
      </c>
      <c r="T96" s="6" t="s">
        <v>18</v>
      </c>
      <c r="U96" s="37" t="s">
        <v>99</v>
      </c>
      <c r="V96" s="38">
        <v>43525</v>
      </c>
      <c r="W96" s="38" t="s">
        <v>18</v>
      </c>
      <c r="X96" s="6">
        <v>90</v>
      </c>
    </row>
    <row r="97" spans="3:24" ht="16">
      <c r="C97" s="30">
        <v>889899</v>
      </c>
      <c r="D97" s="30" t="s">
        <v>37</v>
      </c>
      <c r="E97" s="31" t="s">
        <v>80</v>
      </c>
      <c r="F97" s="39" t="s">
        <v>162</v>
      </c>
      <c r="G97" s="32" t="s">
        <v>18</v>
      </c>
      <c r="H97" s="31" t="s">
        <v>14</v>
      </c>
      <c r="I97" s="40" t="s">
        <v>15</v>
      </c>
      <c r="J97" s="41" t="s">
        <v>69</v>
      </c>
      <c r="K97" s="42" t="s">
        <v>35</v>
      </c>
      <c r="L97" s="42" t="s">
        <v>28</v>
      </c>
      <c r="M97" s="42" t="s">
        <v>167</v>
      </c>
      <c r="N97" s="78">
        <v>12130</v>
      </c>
      <c r="O97" s="42">
        <f t="shared" si="1"/>
        <v>6792.8000000000011</v>
      </c>
      <c r="P97" s="42"/>
      <c r="Q97" s="42"/>
      <c r="R97" s="36" t="s">
        <v>18</v>
      </c>
      <c r="S97" s="6">
        <v>1</v>
      </c>
      <c r="T97" s="6" t="s">
        <v>18</v>
      </c>
      <c r="U97" s="37" t="s">
        <v>99</v>
      </c>
      <c r="V97" s="38">
        <v>42826</v>
      </c>
      <c r="W97" s="38" t="s">
        <v>18</v>
      </c>
      <c r="X97" s="6">
        <v>91</v>
      </c>
    </row>
    <row r="98" spans="3:24" ht="16">
      <c r="C98" s="30">
        <v>111548</v>
      </c>
      <c r="D98" s="30" t="s">
        <v>85</v>
      </c>
      <c r="E98" s="31" t="s">
        <v>38</v>
      </c>
      <c r="F98" s="39" t="s">
        <v>164</v>
      </c>
      <c r="G98" s="32" t="s">
        <v>18</v>
      </c>
      <c r="H98" s="31" t="s">
        <v>14</v>
      </c>
      <c r="I98" s="40" t="s">
        <v>15</v>
      </c>
      <c r="J98" s="41" t="s">
        <v>165</v>
      </c>
      <c r="K98" s="42" t="s">
        <v>35</v>
      </c>
      <c r="L98" s="42" t="s">
        <v>34</v>
      </c>
      <c r="M98" s="42" t="s">
        <v>29</v>
      </c>
      <c r="N98" s="78">
        <v>13507</v>
      </c>
      <c r="O98" s="42">
        <f t="shared" si="1"/>
        <v>7563.920000000001</v>
      </c>
      <c r="P98" s="170">
        <v>250</v>
      </c>
      <c r="Q98" s="171">
        <f>O98-P98</f>
        <v>7313.920000000001</v>
      </c>
      <c r="R98" s="36" t="s">
        <v>18</v>
      </c>
      <c r="S98" s="6">
        <v>0</v>
      </c>
      <c r="T98" s="6" t="s">
        <v>18</v>
      </c>
      <c r="U98" s="37" t="s">
        <v>99</v>
      </c>
      <c r="V98" s="38">
        <v>39346</v>
      </c>
      <c r="W98" s="38" t="s">
        <v>18</v>
      </c>
      <c r="X98" s="6">
        <v>92</v>
      </c>
    </row>
    <row r="99" spans="3:24" ht="16">
      <c r="C99" s="30">
        <v>258778</v>
      </c>
      <c r="D99" s="30" t="s">
        <v>85</v>
      </c>
      <c r="E99" s="31" t="s">
        <v>38</v>
      </c>
      <c r="F99" s="39" t="s">
        <v>173</v>
      </c>
      <c r="G99" s="32">
        <v>1</v>
      </c>
      <c r="H99" s="31" t="s">
        <v>14</v>
      </c>
      <c r="I99" s="40" t="s">
        <v>15</v>
      </c>
      <c r="J99" s="41" t="s">
        <v>165</v>
      </c>
      <c r="K99" s="42" t="s">
        <v>28</v>
      </c>
      <c r="L99" s="42" t="s">
        <v>34</v>
      </c>
      <c r="M99" s="42" t="s">
        <v>61</v>
      </c>
      <c r="N99" s="78">
        <v>13507</v>
      </c>
      <c r="O99" s="42">
        <f t="shared" si="1"/>
        <v>7563.920000000001</v>
      </c>
      <c r="P99" s="42"/>
      <c r="Q99" s="42"/>
      <c r="R99" s="36" t="s">
        <v>40</v>
      </c>
      <c r="S99" s="6">
        <v>0</v>
      </c>
      <c r="T99" s="6" t="s">
        <v>18</v>
      </c>
      <c r="U99" s="37" t="s">
        <v>99</v>
      </c>
      <c r="V99" s="38">
        <v>43525</v>
      </c>
      <c r="W99" s="38">
        <v>45992</v>
      </c>
      <c r="X99" s="6">
        <v>93</v>
      </c>
    </row>
    <row r="100" spans="3:24" ht="16">
      <c r="C100" s="30">
        <v>341671</v>
      </c>
      <c r="D100" s="30" t="s">
        <v>85</v>
      </c>
      <c r="E100" s="31" t="s">
        <v>38</v>
      </c>
      <c r="F100" s="39" t="s">
        <v>169</v>
      </c>
      <c r="G100" s="32" t="s">
        <v>18</v>
      </c>
      <c r="H100" s="31" t="s">
        <v>14</v>
      </c>
      <c r="I100" s="40" t="s">
        <v>15</v>
      </c>
      <c r="J100" s="41" t="s">
        <v>69</v>
      </c>
      <c r="K100" s="42" t="s">
        <v>35</v>
      </c>
      <c r="L100" s="42" t="s">
        <v>28</v>
      </c>
      <c r="M100" s="42" t="s">
        <v>151</v>
      </c>
      <c r="N100" s="78">
        <v>13507</v>
      </c>
      <c r="O100" s="42">
        <f t="shared" si="1"/>
        <v>7563.920000000001</v>
      </c>
      <c r="P100" s="170">
        <v>250</v>
      </c>
      <c r="Q100" s="171">
        <f>O100-P100</f>
        <v>7313.920000000001</v>
      </c>
      <c r="R100" s="36" t="s">
        <v>18</v>
      </c>
      <c r="S100" s="6">
        <v>0</v>
      </c>
      <c r="T100" s="6" t="s">
        <v>18</v>
      </c>
      <c r="U100" s="37" t="s">
        <v>99</v>
      </c>
      <c r="V100" s="38">
        <v>44378</v>
      </c>
      <c r="W100" s="38" t="s">
        <v>18</v>
      </c>
      <c r="X100" s="6">
        <v>94</v>
      </c>
    </row>
    <row r="101" spans="3:24" ht="16">
      <c r="C101" s="30">
        <v>390188</v>
      </c>
      <c r="D101" s="30" t="s">
        <v>85</v>
      </c>
      <c r="E101" s="31" t="s">
        <v>38</v>
      </c>
      <c r="F101" s="39" t="s">
        <v>172</v>
      </c>
      <c r="G101" s="32" t="s">
        <v>18</v>
      </c>
      <c r="H101" s="31" t="s">
        <v>14</v>
      </c>
      <c r="I101" s="40" t="s">
        <v>15</v>
      </c>
      <c r="J101" s="41" t="s">
        <v>28</v>
      </c>
      <c r="K101" s="42" t="s">
        <v>35</v>
      </c>
      <c r="L101" s="42" t="s">
        <v>28</v>
      </c>
      <c r="M101" s="42" t="s">
        <v>79</v>
      </c>
      <c r="N101" s="78">
        <v>13626</v>
      </c>
      <c r="O101" s="42">
        <f t="shared" si="1"/>
        <v>7630.56</v>
      </c>
      <c r="P101" s="42"/>
      <c r="Q101" s="42"/>
      <c r="R101" s="36" t="s">
        <v>18</v>
      </c>
      <c r="S101" s="6">
        <v>0</v>
      </c>
      <c r="T101" s="6" t="s">
        <v>18</v>
      </c>
      <c r="U101" s="37" t="s">
        <v>99</v>
      </c>
      <c r="V101" s="38">
        <v>45536</v>
      </c>
      <c r="W101" s="38" t="s">
        <v>18</v>
      </c>
      <c r="X101" s="6">
        <v>95</v>
      </c>
    </row>
    <row r="102" spans="3:24" ht="16">
      <c r="C102" s="30">
        <v>974239</v>
      </c>
      <c r="D102" s="30" t="s">
        <v>85</v>
      </c>
      <c r="E102" s="31" t="s">
        <v>38</v>
      </c>
      <c r="F102" s="39" t="s">
        <v>162</v>
      </c>
      <c r="G102" s="32" t="s">
        <v>18</v>
      </c>
      <c r="H102" s="31" t="s">
        <v>14</v>
      </c>
      <c r="I102" s="40" t="s">
        <v>15</v>
      </c>
      <c r="J102" s="41" t="s">
        <v>69</v>
      </c>
      <c r="K102" s="42" t="s">
        <v>28</v>
      </c>
      <c r="L102" s="42" t="s">
        <v>28</v>
      </c>
      <c r="M102" s="42" t="s">
        <v>167</v>
      </c>
      <c r="N102" s="78">
        <v>12368</v>
      </c>
      <c r="O102" s="42">
        <f t="shared" si="1"/>
        <v>6926.0800000000008</v>
      </c>
      <c r="P102" s="42"/>
      <c r="Q102" s="42"/>
      <c r="R102" s="36" t="s">
        <v>18</v>
      </c>
      <c r="S102" s="6">
        <v>0</v>
      </c>
      <c r="T102" s="6" t="s">
        <v>18</v>
      </c>
      <c r="U102" s="37" t="s">
        <v>99</v>
      </c>
      <c r="V102" s="38">
        <v>44105</v>
      </c>
      <c r="W102" s="38" t="s">
        <v>18</v>
      </c>
      <c r="X102" s="6">
        <v>96</v>
      </c>
    </row>
    <row r="103" spans="3:24" ht="16">
      <c r="C103" s="30" t="s">
        <v>99</v>
      </c>
      <c r="D103" s="30" t="s">
        <v>91</v>
      </c>
      <c r="E103" s="31" t="s">
        <v>18</v>
      </c>
      <c r="F103" s="39" t="s">
        <v>18</v>
      </c>
      <c r="G103" s="32" t="s">
        <v>18</v>
      </c>
      <c r="H103" s="31" t="s">
        <v>18</v>
      </c>
      <c r="I103" s="40" t="s">
        <v>18</v>
      </c>
      <c r="J103" s="41" t="s">
        <v>18</v>
      </c>
      <c r="K103" s="42" t="s">
        <v>18</v>
      </c>
      <c r="L103" s="42" t="s">
        <v>18</v>
      </c>
      <c r="M103" s="42" t="s">
        <v>18</v>
      </c>
      <c r="N103" s="78"/>
      <c r="O103" s="42" t="str">
        <f t="shared" si="1"/>
        <v/>
      </c>
      <c r="P103" s="42"/>
      <c r="Q103" s="42"/>
      <c r="R103" s="36" t="s">
        <v>18</v>
      </c>
      <c r="S103" s="6">
        <v>0</v>
      </c>
      <c r="T103" s="6" t="s">
        <v>24</v>
      </c>
      <c r="U103" s="37" t="s">
        <v>18</v>
      </c>
      <c r="V103" s="38" t="s">
        <v>18</v>
      </c>
      <c r="W103" s="38" t="e">
        <v>#N/A</v>
      </c>
      <c r="X103" s="6">
        <v>97</v>
      </c>
    </row>
    <row r="104" spans="3:24" ht="16">
      <c r="C104" s="30">
        <v>110939</v>
      </c>
      <c r="D104" s="30" t="s">
        <v>174</v>
      </c>
      <c r="E104" s="31" t="s">
        <v>175</v>
      </c>
      <c r="F104" s="39" t="s">
        <v>176</v>
      </c>
      <c r="G104" s="32" t="s">
        <v>18</v>
      </c>
      <c r="H104" s="31" t="s">
        <v>18</v>
      </c>
      <c r="I104" s="40" t="s">
        <v>18</v>
      </c>
      <c r="J104" s="41" t="s">
        <v>35</v>
      </c>
      <c r="K104" s="42" t="s">
        <v>28</v>
      </c>
      <c r="L104" s="42" t="s">
        <v>34</v>
      </c>
      <c r="M104" s="42" t="s">
        <v>177</v>
      </c>
      <c r="N104" s="78">
        <v>7407</v>
      </c>
      <c r="O104" s="42">
        <f t="shared" si="1"/>
        <v>4147.92</v>
      </c>
      <c r="P104" s="170">
        <v>150</v>
      </c>
      <c r="Q104" s="171">
        <f>O104-P104</f>
        <v>3997.92</v>
      </c>
      <c r="R104" s="36" t="s">
        <v>18</v>
      </c>
      <c r="S104" s="6">
        <v>1</v>
      </c>
      <c r="T104" s="6" t="s">
        <v>18</v>
      </c>
      <c r="U104" s="37" t="s">
        <v>99</v>
      </c>
      <c r="V104" s="38">
        <v>39345</v>
      </c>
      <c r="W104" s="38" t="s">
        <v>18</v>
      </c>
      <c r="X104" s="6">
        <v>98</v>
      </c>
    </row>
    <row r="105" spans="3:24" ht="16">
      <c r="C105" s="30">
        <v>630976</v>
      </c>
      <c r="D105" s="30" t="s">
        <v>178</v>
      </c>
      <c r="E105" s="31" t="s">
        <v>179</v>
      </c>
      <c r="F105" s="39" t="s">
        <v>180</v>
      </c>
      <c r="G105" s="32" t="s">
        <v>18</v>
      </c>
      <c r="H105" s="31" t="s">
        <v>14</v>
      </c>
      <c r="I105" s="40" t="s">
        <v>15</v>
      </c>
      <c r="J105" s="41" t="s">
        <v>35</v>
      </c>
      <c r="K105" s="42" t="s">
        <v>35</v>
      </c>
      <c r="L105" s="42" t="s">
        <v>34</v>
      </c>
      <c r="M105" s="42" t="s">
        <v>111</v>
      </c>
      <c r="N105" s="78">
        <v>6647</v>
      </c>
      <c r="O105" s="42">
        <f t="shared" si="1"/>
        <v>3722.32</v>
      </c>
      <c r="P105" s="42"/>
      <c r="Q105" s="42"/>
      <c r="R105" s="36" t="s">
        <v>18</v>
      </c>
      <c r="S105" s="6">
        <v>0</v>
      </c>
      <c r="T105" s="6" t="s">
        <v>18</v>
      </c>
      <c r="U105" s="37" t="s">
        <v>99</v>
      </c>
      <c r="V105" s="38">
        <v>44652</v>
      </c>
      <c r="W105" s="38" t="s">
        <v>18</v>
      </c>
      <c r="X105" s="6">
        <v>99</v>
      </c>
    </row>
    <row r="106" spans="3:24" ht="16">
      <c r="C106" s="30">
        <v>820935</v>
      </c>
      <c r="D106" s="30" t="s">
        <v>109</v>
      </c>
      <c r="E106" s="31" t="s">
        <v>181</v>
      </c>
      <c r="F106" s="39" t="s">
        <v>180</v>
      </c>
      <c r="G106" s="32" t="s">
        <v>18</v>
      </c>
      <c r="H106" s="31" t="s">
        <v>14</v>
      </c>
      <c r="I106" s="40" t="s">
        <v>15</v>
      </c>
      <c r="J106" s="41" t="s">
        <v>35</v>
      </c>
      <c r="K106" s="42" t="s">
        <v>35</v>
      </c>
      <c r="L106" s="42" t="s">
        <v>34</v>
      </c>
      <c r="M106" s="42" t="s">
        <v>111</v>
      </c>
      <c r="N106" s="78">
        <v>6433</v>
      </c>
      <c r="O106" s="42">
        <f t="shared" si="1"/>
        <v>3602.4800000000005</v>
      </c>
      <c r="P106" s="42"/>
      <c r="Q106" s="42"/>
      <c r="R106" s="36" t="s">
        <v>18</v>
      </c>
      <c r="S106" s="6">
        <v>1</v>
      </c>
      <c r="T106" s="6" t="s">
        <v>18</v>
      </c>
      <c r="U106" s="37" t="s">
        <v>99</v>
      </c>
      <c r="V106" s="38">
        <v>44652</v>
      </c>
      <c r="W106" s="38" t="s">
        <v>18</v>
      </c>
      <c r="X106" s="6">
        <v>100</v>
      </c>
    </row>
    <row r="107" spans="3:24" ht="16">
      <c r="C107" s="30">
        <v>691745</v>
      </c>
      <c r="D107" s="30" t="s">
        <v>114</v>
      </c>
      <c r="E107" s="31" t="s">
        <v>175</v>
      </c>
      <c r="F107" s="39" t="s">
        <v>180</v>
      </c>
      <c r="G107" s="32" t="s">
        <v>18</v>
      </c>
      <c r="H107" s="31" t="s">
        <v>14</v>
      </c>
      <c r="I107" s="40" t="s">
        <v>15</v>
      </c>
      <c r="J107" s="41" t="s">
        <v>35</v>
      </c>
      <c r="K107" s="42" t="s">
        <v>35</v>
      </c>
      <c r="L107" s="42" t="s">
        <v>34</v>
      </c>
      <c r="M107" s="42" t="s">
        <v>111</v>
      </c>
      <c r="N107" s="78">
        <v>7407</v>
      </c>
      <c r="O107" s="42">
        <f t="shared" si="1"/>
        <v>4147.92</v>
      </c>
      <c r="P107" s="42"/>
      <c r="Q107" s="42"/>
      <c r="R107" s="36" t="s">
        <v>18</v>
      </c>
      <c r="S107" s="6">
        <v>0</v>
      </c>
      <c r="T107" s="6" t="s">
        <v>18</v>
      </c>
      <c r="U107" s="37" t="s">
        <v>99</v>
      </c>
      <c r="V107" s="38">
        <v>44652</v>
      </c>
      <c r="W107" s="38" t="s">
        <v>18</v>
      </c>
      <c r="X107" s="6">
        <v>101</v>
      </c>
    </row>
    <row r="108" spans="3:24" ht="16">
      <c r="C108" s="30">
        <v>188461</v>
      </c>
      <c r="D108" s="30" t="s">
        <v>118</v>
      </c>
      <c r="E108" s="31" t="s">
        <v>175</v>
      </c>
      <c r="F108" s="39" t="s">
        <v>180</v>
      </c>
      <c r="G108" s="32" t="s">
        <v>18</v>
      </c>
      <c r="H108" s="31" t="s">
        <v>14</v>
      </c>
      <c r="I108" s="40" t="s">
        <v>15</v>
      </c>
      <c r="J108" s="41" t="s">
        <v>35</v>
      </c>
      <c r="K108" s="42" t="s">
        <v>35</v>
      </c>
      <c r="L108" s="42" t="s">
        <v>34</v>
      </c>
      <c r="M108" s="42" t="s">
        <v>111</v>
      </c>
      <c r="N108" s="78">
        <v>8285</v>
      </c>
      <c r="O108" s="42">
        <f t="shared" si="1"/>
        <v>4639.6000000000004</v>
      </c>
      <c r="P108" s="42"/>
      <c r="Q108" s="42"/>
      <c r="R108" s="36" t="s">
        <v>18</v>
      </c>
      <c r="S108" s="6">
        <v>1</v>
      </c>
      <c r="T108" s="6" t="s">
        <v>18</v>
      </c>
      <c r="U108" s="37" t="s">
        <v>99</v>
      </c>
      <c r="V108" s="38">
        <v>44652</v>
      </c>
      <c r="W108" s="38" t="s">
        <v>18</v>
      </c>
      <c r="X108" s="6">
        <v>102</v>
      </c>
    </row>
    <row r="109" spans="3:24" ht="16">
      <c r="C109" s="30">
        <v>468508</v>
      </c>
      <c r="D109" s="30" t="s">
        <v>130</v>
      </c>
      <c r="E109" s="31" t="s">
        <v>182</v>
      </c>
      <c r="F109" s="39" t="s">
        <v>176</v>
      </c>
      <c r="G109" s="32" t="s">
        <v>18</v>
      </c>
      <c r="H109" s="31" t="s">
        <v>14</v>
      </c>
      <c r="I109" s="40" t="s">
        <v>15</v>
      </c>
      <c r="J109" s="41" t="s">
        <v>18</v>
      </c>
      <c r="K109" s="42" t="s">
        <v>18</v>
      </c>
      <c r="L109" s="42" t="s">
        <v>18</v>
      </c>
      <c r="M109" s="42" t="s">
        <v>18</v>
      </c>
      <c r="N109" s="78">
        <v>8166</v>
      </c>
      <c r="O109" s="42">
        <f t="shared" si="1"/>
        <v>4572.96</v>
      </c>
      <c r="P109" s="170">
        <v>150</v>
      </c>
      <c r="Q109" s="171">
        <f>O109-P109</f>
        <v>4422.96</v>
      </c>
      <c r="R109" s="36" t="s">
        <v>183</v>
      </c>
      <c r="S109" s="6">
        <v>0</v>
      </c>
      <c r="T109" s="6" t="s">
        <v>18</v>
      </c>
      <c r="U109" s="37" t="s">
        <v>99</v>
      </c>
      <c r="V109" s="38">
        <v>45689</v>
      </c>
      <c r="W109" s="38" t="s">
        <v>18</v>
      </c>
      <c r="X109" s="6">
        <v>104</v>
      </c>
    </row>
    <row r="110" spans="3:24" ht="16">
      <c r="C110" s="30">
        <v>263466</v>
      </c>
      <c r="D110" s="30" t="s">
        <v>184</v>
      </c>
      <c r="E110" s="31" t="s">
        <v>175</v>
      </c>
      <c r="F110" s="39" t="s">
        <v>185</v>
      </c>
      <c r="G110" s="32" t="s">
        <v>18</v>
      </c>
      <c r="H110" s="31" t="s">
        <v>18</v>
      </c>
      <c r="I110" s="40" t="s">
        <v>15</v>
      </c>
      <c r="J110" s="41" t="s">
        <v>35</v>
      </c>
      <c r="K110" s="42" t="s">
        <v>35</v>
      </c>
      <c r="L110" s="42" t="s">
        <v>34</v>
      </c>
      <c r="M110" s="42" t="s">
        <v>177</v>
      </c>
      <c r="N110" s="78">
        <v>10777</v>
      </c>
      <c r="O110" s="42">
        <f t="shared" si="1"/>
        <v>6035.1200000000008</v>
      </c>
      <c r="P110" s="42"/>
      <c r="Q110" s="42"/>
      <c r="R110" s="36" t="s">
        <v>186</v>
      </c>
      <c r="S110" s="6">
        <v>1</v>
      </c>
      <c r="T110" s="6" t="s">
        <v>18</v>
      </c>
      <c r="U110" s="37" t="s">
        <v>99</v>
      </c>
      <c r="V110" s="38">
        <v>43952</v>
      </c>
      <c r="W110" s="38">
        <v>45748</v>
      </c>
      <c r="X110" s="6">
        <v>105</v>
      </c>
    </row>
    <row r="111" spans="3:24" ht="16">
      <c r="C111" s="30">
        <v>198034</v>
      </c>
      <c r="D111" s="30" t="s">
        <v>184</v>
      </c>
      <c r="E111" s="31" t="s">
        <v>175</v>
      </c>
      <c r="F111" s="39" t="s">
        <v>185</v>
      </c>
      <c r="G111" s="32" t="s">
        <v>18</v>
      </c>
      <c r="H111" s="31" t="s">
        <v>14</v>
      </c>
      <c r="I111" s="40" t="s">
        <v>15</v>
      </c>
      <c r="J111" s="41" t="s">
        <v>35</v>
      </c>
      <c r="K111" s="42" t="s">
        <v>35</v>
      </c>
      <c r="L111" s="42" t="s">
        <v>34</v>
      </c>
      <c r="M111" s="42" t="s">
        <v>49</v>
      </c>
      <c r="N111" s="78">
        <v>10991</v>
      </c>
      <c r="O111" s="42">
        <f t="shared" si="1"/>
        <v>6154.9600000000009</v>
      </c>
      <c r="P111" s="42"/>
      <c r="Q111" s="42"/>
      <c r="R111" s="36" t="s">
        <v>134</v>
      </c>
      <c r="S111" s="6">
        <v>1</v>
      </c>
      <c r="T111" s="6" t="s">
        <v>18</v>
      </c>
      <c r="U111" s="37" t="s">
        <v>99</v>
      </c>
      <c r="V111" s="38">
        <v>45717</v>
      </c>
      <c r="W111" s="38" t="s">
        <v>18</v>
      </c>
      <c r="X111" s="6">
        <v>106</v>
      </c>
    </row>
    <row r="112" spans="3:24" ht="16">
      <c r="C112" s="30">
        <v>943346</v>
      </c>
      <c r="D112" s="30" t="s">
        <v>135</v>
      </c>
      <c r="E112" s="31" t="s">
        <v>175</v>
      </c>
      <c r="F112" s="39" t="s">
        <v>176</v>
      </c>
      <c r="G112" s="32">
        <v>1</v>
      </c>
      <c r="H112" s="31" t="s">
        <v>14</v>
      </c>
      <c r="I112" s="40" t="s">
        <v>15</v>
      </c>
      <c r="J112" s="41" t="s">
        <v>69</v>
      </c>
      <c r="K112" s="42" t="s">
        <v>35</v>
      </c>
      <c r="L112" s="42" t="s">
        <v>34</v>
      </c>
      <c r="M112" s="42" t="s">
        <v>49</v>
      </c>
      <c r="N112" s="78">
        <v>7478</v>
      </c>
      <c r="O112" s="42">
        <f t="shared" si="1"/>
        <v>4187.68</v>
      </c>
      <c r="P112" s="170">
        <v>150</v>
      </c>
      <c r="Q112" s="171">
        <f t="shared" ref="Q112:Q113" si="2">O112-P112</f>
        <v>4037.6800000000003</v>
      </c>
      <c r="R112" s="36" t="s">
        <v>18</v>
      </c>
      <c r="S112" s="6">
        <v>0</v>
      </c>
      <c r="T112" s="6" t="s">
        <v>18</v>
      </c>
      <c r="U112" s="37" t="s">
        <v>99</v>
      </c>
      <c r="V112" s="38">
        <v>45474</v>
      </c>
      <c r="W112" s="38" t="s">
        <v>18</v>
      </c>
      <c r="X112" s="6">
        <v>107</v>
      </c>
    </row>
    <row r="113" spans="3:24" ht="16">
      <c r="C113" s="30">
        <v>452895</v>
      </c>
      <c r="D113" s="30" t="s">
        <v>142</v>
      </c>
      <c r="E113" s="31" t="s">
        <v>187</v>
      </c>
      <c r="F113" s="39" t="s">
        <v>176</v>
      </c>
      <c r="G113" s="32" t="s">
        <v>18</v>
      </c>
      <c r="H113" s="31" t="s">
        <v>18</v>
      </c>
      <c r="I113" s="40" t="s">
        <v>15</v>
      </c>
      <c r="J113" s="41" t="s">
        <v>35</v>
      </c>
      <c r="K113" s="42" t="s">
        <v>28</v>
      </c>
      <c r="L113" s="42" t="s">
        <v>34</v>
      </c>
      <c r="M113" s="42" t="s">
        <v>111</v>
      </c>
      <c r="N113" s="78">
        <v>10089</v>
      </c>
      <c r="O113" s="42">
        <f t="shared" si="1"/>
        <v>5649.84</v>
      </c>
      <c r="P113" s="170">
        <v>150</v>
      </c>
      <c r="Q113" s="171">
        <f t="shared" si="2"/>
        <v>5499.84</v>
      </c>
      <c r="R113" s="36" t="s">
        <v>131</v>
      </c>
      <c r="S113" s="6">
        <v>1</v>
      </c>
      <c r="T113" s="6" t="s">
        <v>18</v>
      </c>
      <c r="U113" s="37" t="s">
        <v>99</v>
      </c>
      <c r="V113" s="38">
        <v>41944</v>
      </c>
      <c r="W113" s="38">
        <v>45717</v>
      </c>
      <c r="X113" s="6">
        <v>108</v>
      </c>
    </row>
    <row r="114" spans="3:24" ht="16">
      <c r="C114" s="30">
        <v>386822</v>
      </c>
      <c r="D114" s="30" t="s">
        <v>188</v>
      </c>
      <c r="E114" s="31" t="s">
        <v>189</v>
      </c>
      <c r="F114" s="39" t="s">
        <v>190</v>
      </c>
      <c r="G114" s="32" t="s">
        <v>18</v>
      </c>
      <c r="H114" s="31" t="s">
        <v>14</v>
      </c>
      <c r="I114" s="40" t="s">
        <v>15</v>
      </c>
      <c r="J114" s="41" t="s">
        <v>28</v>
      </c>
      <c r="K114" s="42" t="s">
        <v>35</v>
      </c>
      <c r="L114" s="42" t="s">
        <v>34</v>
      </c>
      <c r="M114" s="42" t="s">
        <v>36</v>
      </c>
      <c r="N114" s="78">
        <v>13768</v>
      </c>
      <c r="O114" s="42">
        <f t="shared" si="1"/>
        <v>7710.0800000000008</v>
      </c>
      <c r="P114" s="42"/>
      <c r="Q114" s="42"/>
      <c r="R114" s="36" t="s">
        <v>18</v>
      </c>
      <c r="S114" s="6">
        <v>0</v>
      </c>
      <c r="T114" s="6" t="s">
        <v>18</v>
      </c>
      <c r="U114" s="37" t="s">
        <v>99</v>
      </c>
      <c r="V114" s="38">
        <v>44621</v>
      </c>
      <c r="W114" s="38" t="s">
        <v>18</v>
      </c>
      <c r="X114" s="6">
        <v>109</v>
      </c>
    </row>
    <row r="115" spans="3:24" ht="16">
      <c r="C115" s="30">
        <v>988229</v>
      </c>
      <c r="D115" s="30" t="s">
        <v>53</v>
      </c>
      <c r="E115" s="31" t="s">
        <v>54</v>
      </c>
      <c r="F115" s="39" t="s">
        <v>180</v>
      </c>
      <c r="G115" s="32" t="s">
        <v>18</v>
      </c>
      <c r="H115" s="31" t="s">
        <v>14</v>
      </c>
      <c r="I115" s="40" t="s">
        <v>15</v>
      </c>
      <c r="J115" s="41" t="s">
        <v>28</v>
      </c>
      <c r="K115" s="42" t="s">
        <v>28</v>
      </c>
      <c r="L115" s="42" t="s">
        <v>34</v>
      </c>
      <c r="M115" s="42" t="s">
        <v>36</v>
      </c>
      <c r="N115" s="78">
        <v>12985</v>
      </c>
      <c r="O115" s="42">
        <f t="shared" si="1"/>
        <v>7271.6</v>
      </c>
      <c r="P115" s="42"/>
      <c r="Q115" s="42"/>
      <c r="R115" s="36" t="s">
        <v>18</v>
      </c>
      <c r="S115" s="6">
        <v>1</v>
      </c>
      <c r="T115" s="6" t="s">
        <v>18</v>
      </c>
      <c r="U115" s="37" t="s">
        <v>99</v>
      </c>
      <c r="V115" s="38">
        <v>42826</v>
      </c>
      <c r="W115" s="38" t="s">
        <v>18</v>
      </c>
      <c r="X115" s="6">
        <v>110</v>
      </c>
    </row>
    <row r="116" spans="3:24" ht="16">
      <c r="C116" s="30">
        <v>162527</v>
      </c>
      <c r="D116" s="30" t="s">
        <v>97</v>
      </c>
      <c r="E116" s="31" t="s">
        <v>191</v>
      </c>
      <c r="F116" s="39" t="s">
        <v>192</v>
      </c>
      <c r="G116" s="32" t="s">
        <v>18</v>
      </c>
      <c r="H116" s="31" t="s">
        <v>14</v>
      </c>
      <c r="I116" s="40" t="s">
        <v>15</v>
      </c>
      <c r="J116" s="41" t="s">
        <v>35</v>
      </c>
      <c r="K116" s="42" t="s">
        <v>28</v>
      </c>
      <c r="L116" s="42" t="s">
        <v>28</v>
      </c>
      <c r="M116" s="42" t="s">
        <v>49</v>
      </c>
      <c r="N116" s="78">
        <v>11323</v>
      </c>
      <c r="O116" s="42">
        <f t="shared" si="1"/>
        <v>6340.880000000001</v>
      </c>
      <c r="P116" s="42"/>
      <c r="Q116" s="42"/>
      <c r="R116" s="36" t="s">
        <v>18</v>
      </c>
      <c r="S116" s="6">
        <v>0</v>
      </c>
      <c r="T116" s="6" t="s">
        <v>18</v>
      </c>
      <c r="U116" s="37" t="s">
        <v>99</v>
      </c>
      <c r="V116" s="38">
        <v>43160</v>
      </c>
      <c r="W116" s="38" t="s">
        <v>18</v>
      </c>
      <c r="X116" s="6">
        <v>111</v>
      </c>
    </row>
    <row r="117" spans="3:24" ht="16">
      <c r="C117" s="30">
        <v>112513</v>
      </c>
      <c r="D117" s="30" t="s">
        <v>97</v>
      </c>
      <c r="E117" s="31" t="s">
        <v>54</v>
      </c>
      <c r="F117" s="39" t="s">
        <v>193</v>
      </c>
      <c r="G117" s="32" t="s">
        <v>18</v>
      </c>
      <c r="H117" s="31" t="s">
        <v>14</v>
      </c>
      <c r="I117" s="40" t="s">
        <v>15</v>
      </c>
      <c r="J117" s="41" t="s">
        <v>28</v>
      </c>
      <c r="K117" s="42" t="s">
        <v>28</v>
      </c>
      <c r="L117" s="42" t="s">
        <v>34</v>
      </c>
      <c r="M117" s="42" t="s">
        <v>86</v>
      </c>
      <c r="N117" s="78">
        <v>11537</v>
      </c>
      <c r="O117" s="42">
        <f t="shared" si="1"/>
        <v>6460.72</v>
      </c>
      <c r="P117" s="42"/>
      <c r="Q117" s="42"/>
      <c r="R117" s="36" t="s">
        <v>18</v>
      </c>
      <c r="S117" s="6">
        <v>0</v>
      </c>
      <c r="T117" s="6" t="s">
        <v>18</v>
      </c>
      <c r="U117" s="37" t="s">
        <v>99</v>
      </c>
      <c r="V117" s="38">
        <v>43374</v>
      </c>
      <c r="W117" s="38" t="s">
        <v>18</v>
      </c>
      <c r="X117" s="6">
        <v>112</v>
      </c>
    </row>
    <row r="118" spans="3:24" ht="16">
      <c r="C118" s="30">
        <v>419618</v>
      </c>
      <c r="D118" s="30" t="s">
        <v>97</v>
      </c>
      <c r="E118" s="31" t="s">
        <v>54</v>
      </c>
      <c r="F118" s="39" t="s">
        <v>194</v>
      </c>
      <c r="G118" s="32" t="s">
        <v>18</v>
      </c>
      <c r="H118" s="31" t="s">
        <v>14</v>
      </c>
      <c r="I118" s="40" t="s">
        <v>15</v>
      </c>
      <c r="J118" s="41" t="s">
        <v>35</v>
      </c>
      <c r="K118" s="42" t="s">
        <v>34</v>
      </c>
      <c r="L118" s="42" t="s">
        <v>34</v>
      </c>
      <c r="M118" s="42" t="s">
        <v>36</v>
      </c>
      <c r="N118" s="78">
        <v>12581</v>
      </c>
      <c r="O118" s="42">
        <f t="shared" si="1"/>
        <v>7045.3600000000006</v>
      </c>
      <c r="P118" s="42"/>
      <c r="Q118" s="42"/>
      <c r="R118" s="36" t="s">
        <v>104</v>
      </c>
      <c r="S118" s="6">
        <v>0</v>
      </c>
      <c r="T118" s="6" t="s">
        <v>18</v>
      </c>
      <c r="U118" s="37" t="s">
        <v>99</v>
      </c>
      <c r="V118" s="38">
        <v>41913</v>
      </c>
      <c r="W118" s="38">
        <v>45689</v>
      </c>
      <c r="X118" s="6">
        <v>113</v>
      </c>
    </row>
    <row r="119" spans="3:24" ht="16">
      <c r="C119" s="30">
        <v>683606</v>
      </c>
      <c r="D119" s="30" t="s">
        <v>97</v>
      </c>
      <c r="E119" s="31" t="s">
        <v>160</v>
      </c>
      <c r="F119" s="39" t="s">
        <v>190</v>
      </c>
      <c r="G119" s="32" t="s">
        <v>18</v>
      </c>
      <c r="H119" s="31" t="s">
        <v>14</v>
      </c>
      <c r="I119" s="40" t="s">
        <v>15</v>
      </c>
      <c r="J119" s="41" t="s">
        <v>35</v>
      </c>
      <c r="K119" s="42" t="s">
        <v>35</v>
      </c>
      <c r="L119" s="42" t="s">
        <v>34</v>
      </c>
      <c r="M119" s="42" t="s">
        <v>36</v>
      </c>
      <c r="N119" s="78">
        <v>12842</v>
      </c>
      <c r="O119" s="42">
        <f t="shared" si="1"/>
        <v>7191.52</v>
      </c>
      <c r="P119" s="42"/>
      <c r="Q119" s="42"/>
      <c r="R119" s="36" t="s">
        <v>18</v>
      </c>
      <c r="S119" s="6">
        <v>0</v>
      </c>
      <c r="T119" s="6" t="s">
        <v>18</v>
      </c>
      <c r="U119" s="37" t="s">
        <v>99</v>
      </c>
      <c r="V119" s="38">
        <v>44105</v>
      </c>
      <c r="W119" s="38" t="s">
        <v>18</v>
      </c>
      <c r="X119" s="6">
        <v>114</v>
      </c>
    </row>
    <row r="120" spans="3:24" ht="16">
      <c r="C120" s="30">
        <v>624809</v>
      </c>
      <c r="D120" s="30" t="s">
        <v>195</v>
      </c>
      <c r="E120" s="31" t="s">
        <v>191</v>
      </c>
      <c r="F120" s="39" t="s">
        <v>196</v>
      </c>
      <c r="G120" s="32" t="s">
        <v>18</v>
      </c>
      <c r="H120" s="31" t="s">
        <v>18</v>
      </c>
      <c r="I120" s="40" t="s">
        <v>15</v>
      </c>
      <c r="J120" s="41" t="s">
        <v>28</v>
      </c>
      <c r="K120" s="42" t="s">
        <v>69</v>
      </c>
      <c r="L120" s="42" t="s">
        <v>34</v>
      </c>
      <c r="M120" s="42" t="s">
        <v>36</v>
      </c>
      <c r="N120" s="78">
        <v>16071</v>
      </c>
      <c r="O120" s="42">
        <f t="shared" si="1"/>
        <v>8999.76</v>
      </c>
      <c r="P120" s="42"/>
      <c r="Q120" s="42"/>
      <c r="R120" s="36" t="s">
        <v>131</v>
      </c>
      <c r="S120" s="6">
        <v>1</v>
      </c>
      <c r="T120" s="6" t="s">
        <v>18</v>
      </c>
      <c r="U120" s="37" t="s">
        <v>99</v>
      </c>
      <c r="V120" s="38">
        <v>43952</v>
      </c>
      <c r="W120" s="38">
        <v>45717</v>
      </c>
      <c r="X120" s="6">
        <v>115</v>
      </c>
    </row>
    <row r="121" spans="3:24" ht="16">
      <c r="C121" s="30">
        <v>643599</v>
      </c>
      <c r="D121" s="30" t="s">
        <v>195</v>
      </c>
      <c r="E121" s="31" t="s">
        <v>191</v>
      </c>
      <c r="F121" s="39" t="s">
        <v>196</v>
      </c>
      <c r="G121" s="32"/>
      <c r="H121" s="31"/>
      <c r="I121" s="40" t="s">
        <v>15</v>
      </c>
      <c r="J121" s="41" t="s">
        <v>35</v>
      </c>
      <c r="K121" s="42" t="s">
        <v>69</v>
      </c>
      <c r="L121" s="42" t="s">
        <v>28</v>
      </c>
      <c r="M121" s="42" t="s">
        <v>61</v>
      </c>
      <c r="N121" s="78">
        <v>16071</v>
      </c>
      <c r="O121" s="42">
        <f t="shared" si="1"/>
        <v>8999.76</v>
      </c>
      <c r="P121" s="42"/>
      <c r="Q121" s="42"/>
      <c r="R121" s="36"/>
      <c r="U121" s="37"/>
      <c r="V121" s="38"/>
      <c r="W121" s="38"/>
    </row>
    <row r="122" spans="3:24" ht="16">
      <c r="C122" s="30" t="s">
        <v>197</v>
      </c>
      <c r="D122" s="30" t="s">
        <v>23</v>
      </c>
      <c r="E122" s="31" t="s">
        <v>18</v>
      </c>
      <c r="F122" s="39" t="s">
        <v>18</v>
      </c>
      <c r="G122" s="32" t="s">
        <v>18</v>
      </c>
      <c r="H122" s="31" t="s">
        <v>18</v>
      </c>
      <c r="I122" s="40" t="s">
        <v>18</v>
      </c>
      <c r="J122" s="41" t="s">
        <v>18</v>
      </c>
      <c r="K122" s="42" t="s">
        <v>18</v>
      </c>
      <c r="L122" s="42" t="s">
        <v>18</v>
      </c>
      <c r="M122" s="42" t="s">
        <v>18</v>
      </c>
      <c r="N122" s="78"/>
      <c r="O122" s="42" t="str">
        <f t="shared" si="1"/>
        <v/>
      </c>
      <c r="P122" s="42"/>
      <c r="Q122" s="42"/>
      <c r="R122" s="36" t="s">
        <v>18</v>
      </c>
      <c r="S122" s="6">
        <v>0</v>
      </c>
      <c r="T122" s="6" t="s">
        <v>24</v>
      </c>
      <c r="U122" s="37" t="s">
        <v>18</v>
      </c>
      <c r="V122" s="38" t="s">
        <v>18</v>
      </c>
      <c r="W122" s="38" t="e">
        <v>#N/A</v>
      </c>
      <c r="X122" s="6">
        <v>116</v>
      </c>
    </row>
    <row r="123" spans="3:24" ht="16">
      <c r="C123" s="30">
        <v>856291</v>
      </c>
      <c r="D123" s="30" t="s">
        <v>66</v>
      </c>
      <c r="E123" s="31" t="s">
        <v>198</v>
      </c>
      <c r="F123" s="39" t="s">
        <v>199</v>
      </c>
      <c r="G123" s="32" t="s">
        <v>18</v>
      </c>
      <c r="H123" s="31" t="s">
        <v>14</v>
      </c>
      <c r="I123" s="40" t="s">
        <v>15</v>
      </c>
      <c r="J123" s="41" t="s">
        <v>35</v>
      </c>
      <c r="K123" s="42" t="s">
        <v>28</v>
      </c>
      <c r="L123" s="42" t="s">
        <v>34</v>
      </c>
      <c r="M123" s="42" t="s">
        <v>49</v>
      </c>
      <c r="N123" s="78">
        <v>12581</v>
      </c>
      <c r="O123" s="42">
        <f t="shared" si="1"/>
        <v>7045.3600000000006</v>
      </c>
      <c r="P123" s="42"/>
      <c r="Q123" s="42"/>
      <c r="R123" s="36" t="s">
        <v>18</v>
      </c>
      <c r="S123" s="6">
        <v>1</v>
      </c>
      <c r="T123" s="6" t="s">
        <v>18</v>
      </c>
      <c r="U123" s="37" t="s">
        <v>197</v>
      </c>
      <c r="V123" s="38">
        <v>43344</v>
      </c>
      <c r="W123" s="38" t="s">
        <v>18</v>
      </c>
      <c r="X123" s="6">
        <v>117</v>
      </c>
    </row>
    <row r="124" spans="3:24" ht="16">
      <c r="C124" s="30" t="s">
        <v>197</v>
      </c>
      <c r="D124" s="30" t="s">
        <v>58</v>
      </c>
      <c r="E124" s="31" t="s">
        <v>18</v>
      </c>
      <c r="F124" s="39" t="s">
        <v>18</v>
      </c>
      <c r="G124" s="32" t="s">
        <v>18</v>
      </c>
      <c r="H124" s="31" t="s">
        <v>18</v>
      </c>
      <c r="I124" s="40" t="s">
        <v>18</v>
      </c>
      <c r="J124" s="41" t="s">
        <v>18</v>
      </c>
      <c r="K124" s="42" t="s">
        <v>18</v>
      </c>
      <c r="L124" s="42" t="s">
        <v>18</v>
      </c>
      <c r="M124" s="42" t="s">
        <v>18</v>
      </c>
      <c r="N124" s="78"/>
      <c r="O124" s="42" t="str">
        <f t="shared" si="1"/>
        <v/>
      </c>
      <c r="P124" s="42"/>
      <c r="Q124" s="42"/>
      <c r="R124" s="36" t="s">
        <v>18</v>
      </c>
      <c r="S124" s="6">
        <v>0</v>
      </c>
      <c r="T124" s="6" t="s">
        <v>24</v>
      </c>
      <c r="U124" s="37" t="s">
        <v>18</v>
      </c>
      <c r="V124" s="38" t="s">
        <v>18</v>
      </c>
      <c r="W124" s="38" t="e">
        <v>#N/A</v>
      </c>
      <c r="X124" s="6">
        <v>118</v>
      </c>
    </row>
    <row r="125" spans="3:24" ht="16">
      <c r="C125" s="30">
        <v>333598</v>
      </c>
      <c r="D125" s="30" t="s">
        <v>66</v>
      </c>
      <c r="E125" s="31" t="s">
        <v>198</v>
      </c>
      <c r="F125" s="39" t="s">
        <v>200</v>
      </c>
      <c r="G125" s="32" t="s">
        <v>18</v>
      </c>
      <c r="H125" s="31" t="s">
        <v>14</v>
      </c>
      <c r="I125" s="40" t="s">
        <v>15</v>
      </c>
      <c r="J125" s="41" t="s">
        <v>69</v>
      </c>
      <c r="K125" s="42" t="s">
        <v>35</v>
      </c>
      <c r="L125" s="42" t="s">
        <v>28</v>
      </c>
      <c r="M125" s="42" t="s">
        <v>167</v>
      </c>
      <c r="N125" s="78">
        <v>13768</v>
      </c>
      <c r="O125" s="42">
        <f t="shared" si="1"/>
        <v>7710.0800000000008</v>
      </c>
      <c r="P125" s="42"/>
      <c r="Q125" s="42"/>
      <c r="R125" s="36" t="s">
        <v>18</v>
      </c>
      <c r="S125" s="6">
        <v>1</v>
      </c>
      <c r="T125" s="6" t="s">
        <v>18</v>
      </c>
      <c r="U125" s="37" t="s">
        <v>197</v>
      </c>
      <c r="V125" s="38">
        <v>45566</v>
      </c>
      <c r="W125" s="38" t="s">
        <v>18</v>
      </c>
      <c r="X125" s="6">
        <v>119</v>
      </c>
    </row>
    <row r="126" spans="3:24" ht="16">
      <c r="C126" s="30" t="s">
        <v>201</v>
      </c>
      <c r="D126" s="30" t="s">
        <v>23</v>
      </c>
      <c r="E126" s="31" t="s">
        <v>18</v>
      </c>
      <c r="F126" s="39" t="s">
        <v>18</v>
      </c>
      <c r="G126" s="32" t="s">
        <v>18</v>
      </c>
      <c r="H126" s="31" t="s">
        <v>18</v>
      </c>
      <c r="I126" s="40" t="s">
        <v>18</v>
      </c>
      <c r="J126" s="41" t="s">
        <v>18</v>
      </c>
      <c r="K126" s="42" t="s">
        <v>18</v>
      </c>
      <c r="L126" s="42" t="s">
        <v>18</v>
      </c>
      <c r="M126" s="42" t="s">
        <v>18</v>
      </c>
      <c r="N126" s="78"/>
      <c r="O126" s="42" t="str">
        <f t="shared" si="1"/>
        <v/>
      </c>
      <c r="P126" s="42"/>
      <c r="Q126" s="42"/>
      <c r="R126" s="36" t="s">
        <v>18</v>
      </c>
      <c r="S126" s="6">
        <v>0</v>
      </c>
      <c r="T126" s="6" t="s">
        <v>24</v>
      </c>
      <c r="U126" s="37" t="s">
        <v>18</v>
      </c>
      <c r="V126" s="38" t="s">
        <v>18</v>
      </c>
      <c r="W126" s="38" t="e">
        <v>#N/A</v>
      </c>
      <c r="X126" s="6">
        <v>120</v>
      </c>
    </row>
    <row r="127" spans="3:24" ht="16">
      <c r="C127" s="30">
        <v>664594</v>
      </c>
      <c r="D127" s="30" t="s">
        <v>135</v>
      </c>
      <c r="E127" s="31" t="s">
        <v>125</v>
      </c>
      <c r="F127" s="39" t="s">
        <v>202</v>
      </c>
      <c r="G127" s="32" t="s">
        <v>18</v>
      </c>
      <c r="H127" s="31" t="s">
        <v>14</v>
      </c>
      <c r="I127" s="40" t="s">
        <v>15</v>
      </c>
      <c r="J127" s="41" t="s">
        <v>35</v>
      </c>
      <c r="K127" s="42" t="s">
        <v>35</v>
      </c>
      <c r="L127" s="42" t="s">
        <v>34</v>
      </c>
      <c r="M127" s="42" t="s">
        <v>29</v>
      </c>
      <c r="N127" s="78">
        <v>7668</v>
      </c>
      <c r="O127" s="42">
        <f t="shared" si="1"/>
        <v>4294.0800000000008</v>
      </c>
      <c r="P127" s="42"/>
      <c r="Q127" s="42"/>
      <c r="R127" s="36" t="s">
        <v>18</v>
      </c>
      <c r="S127" s="6">
        <v>1</v>
      </c>
      <c r="T127" s="6" t="s">
        <v>18</v>
      </c>
      <c r="U127" s="37" t="s">
        <v>201</v>
      </c>
      <c r="V127" s="38">
        <v>45444</v>
      </c>
      <c r="W127" s="38" t="s">
        <v>18</v>
      </c>
      <c r="X127" s="6">
        <v>121</v>
      </c>
    </row>
    <row r="128" spans="3:24" ht="16">
      <c r="C128" s="30">
        <v>241377</v>
      </c>
      <c r="D128" s="30" t="s">
        <v>147</v>
      </c>
      <c r="E128" s="31" t="s">
        <v>203</v>
      </c>
      <c r="F128" s="39" t="s">
        <v>204</v>
      </c>
      <c r="G128" s="32" t="s">
        <v>18</v>
      </c>
      <c r="H128" s="31" t="s">
        <v>14</v>
      </c>
      <c r="I128" s="40" t="s">
        <v>15</v>
      </c>
      <c r="J128" s="41" t="s">
        <v>35</v>
      </c>
      <c r="K128" s="42" t="s">
        <v>35</v>
      </c>
      <c r="L128" s="42" t="s">
        <v>34</v>
      </c>
      <c r="M128" s="42" t="s">
        <v>49</v>
      </c>
      <c r="N128" s="78">
        <v>11228</v>
      </c>
      <c r="O128" s="42">
        <f t="shared" si="1"/>
        <v>6287.68</v>
      </c>
      <c r="P128" s="42"/>
      <c r="Q128" s="42"/>
      <c r="R128" s="36" t="s">
        <v>18</v>
      </c>
      <c r="S128" s="6">
        <v>0</v>
      </c>
      <c r="T128" s="6" t="s">
        <v>18</v>
      </c>
      <c r="U128" s="37" t="s">
        <v>201</v>
      </c>
      <c r="V128" s="38">
        <v>44317</v>
      </c>
      <c r="W128" s="38" t="s">
        <v>18</v>
      </c>
      <c r="X128" s="6">
        <v>122</v>
      </c>
    </row>
    <row r="129" spans="3:24" ht="16">
      <c r="C129" s="30">
        <v>179999</v>
      </c>
      <c r="D129" s="30" t="s">
        <v>147</v>
      </c>
      <c r="E129" s="31" t="s">
        <v>205</v>
      </c>
      <c r="F129" s="39" t="s">
        <v>206</v>
      </c>
      <c r="G129" s="32" t="s">
        <v>18</v>
      </c>
      <c r="H129" s="31" t="s">
        <v>14</v>
      </c>
      <c r="I129" s="40" t="s">
        <v>15</v>
      </c>
      <c r="J129" s="41" t="s">
        <v>69</v>
      </c>
      <c r="K129" s="42" t="s">
        <v>35</v>
      </c>
      <c r="L129" s="42" t="s">
        <v>34</v>
      </c>
      <c r="M129" s="42" t="s">
        <v>49</v>
      </c>
      <c r="N129" s="78">
        <v>10943</v>
      </c>
      <c r="O129" s="42">
        <f t="shared" si="1"/>
        <v>6128.0800000000008</v>
      </c>
      <c r="P129" s="42"/>
      <c r="Q129" s="42"/>
      <c r="R129" s="36" t="s">
        <v>18</v>
      </c>
      <c r="S129" s="6">
        <v>0</v>
      </c>
      <c r="T129" s="6" t="s">
        <v>18</v>
      </c>
      <c r="U129" s="37" t="s">
        <v>201</v>
      </c>
      <c r="V129" s="38">
        <v>45536</v>
      </c>
      <c r="W129" s="38">
        <v>47696</v>
      </c>
      <c r="X129" s="6">
        <v>123</v>
      </c>
    </row>
    <row r="130" spans="3:24" ht="16">
      <c r="C130" s="30">
        <v>781874</v>
      </c>
      <c r="D130" s="30" t="s">
        <v>66</v>
      </c>
      <c r="E130" s="31" t="s">
        <v>207</v>
      </c>
      <c r="F130" s="39" t="s">
        <v>208</v>
      </c>
      <c r="G130" s="32" t="s">
        <v>18</v>
      </c>
      <c r="H130" s="31" t="s">
        <v>14</v>
      </c>
      <c r="I130" s="40" t="s">
        <v>15</v>
      </c>
      <c r="J130" s="41" t="s">
        <v>35</v>
      </c>
      <c r="K130" s="42" t="s">
        <v>35</v>
      </c>
      <c r="L130" s="42" t="s">
        <v>34</v>
      </c>
      <c r="M130" s="42" t="s">
        <v>29</v>
      </c>
      <c r="N130" s="78">
        <v>16284</v>
      </c>
      <c r="O130" s="42">
        <f t="shared" si="1"/>
        <v>9119.0400000000009</v>
      </c>
      <c r="P130" s="42"/>
      <c r="Q130" s="42"/>
      <c r="R130" s="36" t="s">
        <v>18</v>
      </c>
      <c r="S130" s="6">
        <v>1</v>
      </c>
      <c r="T130" s="6" t="s">
        <v>18</v>
      </c>
      <c r="U130" s="37" t="s">
        <v>201</v>
      </c>
      <c r="V130" s="38">
        <v>44105</v>
      </c>
      <c r="W130" s="38" t="s">
        <v>18</v>
      </c>
      <c r="X130" s="6">
        <v>124</v>
      </c>
    </row>
    <row r="131" spans="3:24" ht="16">
      <c r="C131" s="30" t="s">
        <v>201</v>
      </c>
      <c r="D131" s="30" t="s">
        <v>58</v>
      </c>
      <c r="E131" s="31" t="s">
        <v>18</v>
      </c>
      <c r="F131" s="39" t="s">
        <v>18</v>
      </c>
      <c r="G131" s="32" t="s">
        <v>18</v>
      </c>
      <c r="H131" s="31" t="s">
        <v>18</v>
      </c>
      <c r="I131" s="40" t="s">
        <v>18</v>
      </c>
      <c r="J131" s="41" t="s">
        <v>18</v>
      </c>
      <c r="K131" s="42" t="s">
        <v>18</v>
      </c>
      <c r="L131" s="42" t="s">
        <v>18</v>
      </c>
      <c r="M131" s="42" t="s">
        <v>18</v>
      </c>
      <c r="N131" s="78"/>
      <c r="O131" s="42" t="str">
        <f t="shared" si="1"/>
        <v/>
      </c>
      <c r="P131" s="42"/>
      <c r="Q131" s="42"/>
      <c r="R131" s="36" t="s">
        <v>18</v>
      </c>
      <c r="S131" s="6">
        <v>0</v>
      </c>
      <c r="T131" s="6" t="s">
        <v>24</v>
      </c>
      <c r="U131" s="37" t="s">
        <v>18</v>
      </c>
      <c r="V131" s="38" t="s">
        <v>18</v>
      </c>
      <c r="W131" s="38" t="e">
        <v>#N/A</v>
      </c>
      <c r="X131" s="6">
        <v>125</v>
      </c>
    </row>
    <row r="132" spans="3:24" ht="16">
      <c r="C132" s="30">
        <v>705392</v>
      </c>
      <c r="D132" s="30" t="s">
        <v>209</v>
      </c>
      <c r="E132" s="31" t="s">
        <v>210</v>
      </c>
      <c r="F132" s="39" t="s">
        <v>211</v>
      </c>
      <c r="G132" s="32" t="s">
        <v>18</v>
      </c>
      <c r="H132" s="31" t="s">
        <v>14</v>
      </c>
      <c r="I132" s="40" t="s">
        <v>15</v>
      </c>
      <c r="J132" s="41" t="s">
        <v>69</v>
      </c>
      <c r="K132" s="42" t="s">
        <v>35</v>
      </c>
      <c r="L132" s="42" t="s">
        <v>34</v>
      </c>
      <c r="M132" s="42" t="s">
        <v>61</v>
      </c>
      <c r="N132" s="78">
        <v>29221</v>
      </c>
      <c r="O132" s="42">
        <f t="shared" si="1"/>
        <v>16363.760000000002</v>
      </c>
      <c r="P132" s="42"/>
      <c r="Q132" s="42"/>
      <c r="R132" s="36" t="s">
        <v>18</v>
      </c>
      <c r="S132" s="6">
        <v>1</v>
      </c>
      <c r="T132" s="6" t="s">
        <v>18</v>
      </c>
      <c r="U132" s="37" t="s">
        <v>201</v>
      </c>
      <c r="V132" s="38">
        <v>42795</v>
      </c>
      <c r="W132" s="38" t="s">
        <v>18</v>
      </c>
      <c r="X132" s="6">
        <v>126</v>
      </c>
    </row>
    <row r="133" spans="3:24" ht="16">
      <c r="C133" s="30" t="s">
        <v>212</v>
      </c>
      <c r="D133" s="30" t="s">
        <v>23</v>
      </c>
      <c r="E133" s="31" t="s">
        <v>18</v>
      </c>
      <c r="F133" s="39" t="s">
        <v>18</v>
      </c>
      <c r="G133" s="32" t="s">
        <v>18</v>
      </c>
      <c r="H133" s="31" t="s">
        <v>18</v>
      </c>
      <c r="I133" s="40" t="s">
        <v>18</v>
      </c>
      <c r="J133" s="41" t="s">
        <v>18</v>
      </c>
      <c r="K133" s="42" t="s">
        <v>18</v>
      </c>
      <c r="L133" s="42" t="s">
        <v>18</v>
      </c>
      <c r="M133" s="42" t="s">
        <v>18</v>
      </c>
      <c r="N133" s="78"/>
      <c r="O133" s="42" t="str">
        <f t="shared" si="1"/>
        <v/>
      </c>
      <c r="P133" s="42"/>
      <c r="Q133" s="42"/>
      <c r="R133" s="36" t="s">
        <v>18</v>
      </c>
      <c r="S133" s="6">
        <v>0</v>
      </c>
      <c r="T133" s="6" t="s">
        <v>24</v>
      </c>
      <c r="U133" s="37" t="s">
        <v>18</v>
      </c>
      <c r="V133" s="38" t="s">
        <v>18</v>
      </c>
      <c r="W133" s="38" t="e">
        <v>#N/A</v>
      </c>
      <c r="X133" s="6">
        <v>127</v>
      </c>
    </row>
    <row r="134" spans="3:24" ht="16">
      <c r="C134" s="30">
        <v>363450</v>
      </c>
      <c r="D134" s="30" t="s">
        <v>66</v>
      </c>
      <c r="E134" s="31" t="s">
        <v>213</v>
      </c>
      <c r="F134" s="39" t="s">
        <v>214</v>
      </c>
      <c r="G134" s="32" t="s">
        <v>18</v>
      </c>
      <c r="H134" s="31" t="s">
        <v>18</v>
      </c>
      <c r="I134" s="40" t="s">
        <v>15</v>
      </c>
      <c r="J134" s="41" t="s">
        <v>69</v>
      </c>
      <c r="K134" s="42" t="s">
        <v>28</v>
      </c>
      <c r="L134" s="42" t="s">
        <v>34</v>
      </c>
      <c r="M134" s="42" t="s">
        <v>111</v>
      </c>
      <c r="N134" s="78">
        <v>12581</v>
      </c>
      <c r="O134" s="42">
        <f t="shared" ref="O134:O147" si="3">IF(N134="","",N134*(1-$O$10))</f>
        <v>7045.3600000000006</v>
      </c>
      <c r="P134" s="42"/>
      <c r="Q134" s="42"/>
      <c r="R134" s="36" t="s">
        <v>18</v>
      </c>
      <c r="S134" s="6">
        <v>1</v>
      </c>
      <c r="T134" s="6" t="s">
        <v>18</v>
      </c>
      <c r="U134" s="37" t="s">
        <v>212</v>
      </c>
      <c r="V134" s="38">
        <v>41883</v>
      </c>
      <c r="W134" s="38" t="s">
        <v>18</v>
      </c>
      <c r="X134" s="6">
        <v>128</v>
      </c>
    </row>
    <row r="135" spans="3:24" ht="16">
      <c r="C135" s="30">
        <v>762146</v>
      </c>
      <c r="D135" s="30" t="s">
        <v>85</v>
      </c>
      <c r="E135" s="31" t="s">
        <v>215</v>
      </c>
      <c r="F135" s="39" t="s">
        <v>214</v>
      </c>
      <c r="G135" s="32" t="s">
        <v>18</v>
      </c>
      <c r="H135" s="31" t="s">
        <v>14</v>
      </c>
      <c r="I135" s="40" t="s">
        <v>15</v>
      </c>
      <c r="J135" s="41" t="s">
        <v>35</v>
      </c>
      <c r="K135" s="42" t="s">
        <v>28</v>
      </c>
      <c r="L135" s="42" t="s">
        <v>34</v>
      </c>
      <c r="M135" s="42" t="s">
        <v>29</v>
      </c>
      <c r="N135" s="78">
        <v>13222</v>
      </c>
      <c r="O135" s="42">
        <f t="shared" si="3"/>
        <v>7404.3200000000006</v>
      </c>
      <c r="P135" s="42"/>
      <c r="Q135" s="42"/>
      <c r="R135" s="36" t="s">
        <v>216</v>
      </c>
      <c r="S135" s="6">
        <v>0</v>
      </c>
      <c r="T135" s="6" t="s">
        <v>18</v>
      </c>
      <c r="U135" s="37" t="s">
        <v>212</v>
      </c>
      <c r="V135" s="38">
        <v>43862</v>
      </c>
      <c r="W135" s="38">
        <v>45901</v>
      </c>
      <c r="X135" s="6">
        <v>129</v>
      </c>
    </row>
    <row r="136" spans="3:24" ht="16">
      <c r="C136" s="30">
        <v>887783</v>
      </c>
      <c r="D136" s="30" t="s">
        <v>85</v>
      </c>
      <c r="E136" s="31" t="s">
        <v>215</v>
      </c>
      <c r="F136" s="39" t="s">
        <v>217</v>
      </c>
      <c r="G136" s="32">
        <v>1</v>
      </c>
      <c r="H136" s="31" t="s">
        <v>14</v>
      </c>
      <c r="I136" s="40" t="s">
        <v>15</v>
      </c>
      <c r="J136" s="41" t="s">
        <v>35</v>
      </c>
      <c r="K136" s="42" t="s">
        <v>28</v>
      </c>
      <c r="L136" s="42" t="s">
        <v>34</v>
      </c>
      <c r="M136" s="42" t="s">
        <v>36</v>
      </c>
      <c r="N136" s="78">
        <v>13222</v>
      </c>
      <c r="O136" s="42">
        <f t="shared" si="3"/>
        <v>7404.3200000000006</v>
      </c>
      <c r="P136" s="42"/>
      <c r="Q136" s="42"/>
      <c r="R136" s="36" t="s">
        <v>18</v>
      </c>
      <c r="S136" s="6">
        <v>0</v>
      </c>
      <c r="T136" s="6" t="s">
        <v>18</v>
      </c>
      <c r="U136" s="37" t="s">
        <v>212</v>
      </c>
      <c r="V136" s="38">
        <v>44835</v>
      </c>
      <c r="W136" s="38" t="s">
        <v>18</v>
      </c>
      <c r="X136" s="6">
        <v>130</v>
      </c>
    </row>
    <row r="137" spans="3:24" ht="16">
      <c r="C137" s="30">
        <v>856905</v>
      </c>
      <c r="D137" s="30" t="s">
        <v>97</v>
      </c>
      <c r="E137" s="31" t="s">
        <v>189</v>
      </c>
      <c r="F137" s="39" t="s">
        <v>218</v>
      </c>
      <c r="G137" s="32">
        <v>1</v>
      </c>
      <c r="H137" s="31" t="s">
        <v>14</v>
      </c>
      <c r="I137" s="40" t="s">
        <v>15</v>
      </c>
      <c r="J137" s="41" t="s">
        <v>35</v>
      </c>
      <c r="K137" s="42" t="s">
        <v>28</v>
      </c>
      <c r="L137" s="42" t="s">
        <v>34</v>
      </c>
      <c r="M137" s="42" t="s">
        <v>61</v>
      </c>
      <c r="N137" s="78">
        <v>13388</v>
      </c>
      <c r="O137" s="42">
        <f t="shared" si="3"/>
        <v>7497.2800000000007</v>
      </c>
      <c r="P137" s="42"/>
      <c r="Q137" s="42"/>
      <c r="R137" s="36" t="s">
        <v>40</v>
      </c>
      <c r="S137" s="6">
        <v>1</v>
      </c>
      <c r="T137" s="6" t="s">
        <v>18</v>
      </c>
      <c r="U137" s="37" t="s">
        <v>212</v>
      </c>
      <c r="V137" s="38">
        <v>44228</v>
      </c>
      <c r="W137" s="38">
        <v>45992</v>
      </c>
      <c r="X137" s="6">
        <v>131</v>
      </c>
    </row>
    <row r="138" spans="3:24" ht="16">
      <c r="C138" s="30">
        <v>952153</v>
      </c>
      <c r="D138" s="30" t="s">
        <v>97</v>
      </c>
      <c r="E138" s="31" t="s">
        <v>54</v>
      </c>
      <c r="F138" s="39" t="s">
        <v>219</v>
      </c>
      <c r="G138" s="32">
        <v>1</v>
      </c>
      <c r="H138" s="31" t="s">
        <v>14</v>
      </c>
      <c r="I138" s="40" t="s">
        <v>15</v>
      </c>
      <c r="J138" s="41" t="s">
        <v>35</v>
      </c>
      <c r="K138" s="42" t="s">
        <v>28</v>
      </c>
      <c r="L138" s="42" t="s">
        <v>28</v>
      </c>
      <c r="M138" s="42" t="s">
        <v>61</v>
      </c>
      <c r="N138" s="78">
        <v>13032</v>
      </c>
      <c r="O138" s="42">
        <f t="shared" si="3"/>
        <v>7297.920000000001</v>
      </c>
      <c r="P138" s="42"/>
      <c r="Q138" s="42"/>
      <c r="R138" s="36" t="s">
        <v>18</v>
      </c>
      <c r="S138" s="6">
        <v>1</v>
      </c>
      <c r="T138" s="6" t="s">
        <v>18</v>
      </c>
      <c r="U138" s="37" t="s">
        <v>212</v>
      </c>
      <c r="V138" s="38">
        <v>39345</v>
      </c>
      <c r="W138" s="38" t="s">
        <v>18</v>
      </c>
      <c r="X138" s="6">
        <v>132</v>
      </c>
    </row>
    <row r="139" spans="3:24" ht="16">
      <c r="C139" s="30">
        <v>540020</v>
      </c>
      <c r="D139" s="30" t="s">
        <v>220</v>
      </c>
      <c r="E139" s="31" t="s">
        <v>210</v>
      </c>
      <c r="F139" s="39" t="s">
        <v>219</v>
      </c>
      <c r="G139" s="32">
        <v>1</v>
      </c>
      <c r="H139" s="31" t="s">
        <v>18</v>
      </c>
      <c r="I139" s="40" t="s">
        <v>15</v>
      </c>
      <c r="J139" s="41" t="s">
        <v>69</v>
      </c>
      <c r="K139" s="42" t="s">
        <v>28</v>
      </c>
      <c r="L139" s="42" t="s">
        <v>28</v>
      </c>
      <c r="M139" s="42" t="s">
        <v>61</v>
      </c>
      <c r="N139" s="78">
        <v>18444</v>
      </c>
      <c r="O139" s="42">
        <f t="shared" si="3"/>
        <v>10328.640000000001</v>
      </c>
      <c r="P139" s="42"/>
      <c r="Q139" s="42"/>
      <c r="R139" s="36" t="s">
        <v>18</v>
      </c>
      <c r="S139" s="6">
        <v>0</v>
      </c>
      <c r="T139" s="6" t="s">
        <v>18</v>
      </c>
      <c r="U139" s="37" t="s">
        <v>212</v>
      </c>
      <c r="V139" s="38">
        <v>39345</v>
      </c>
      <c r="W139" s="38" t="s">
        <v>18</v>
      </c>
      <c r="X139" s="6">
        <v>133</v>
      </c>
    </row>
    <row r="140" spans="3:24" ht="16">
      <c r="C140" s="30" t="s">
        <v>212</v>
      </c>
      <c r="D140" s="30" t="s">
        <v>58</v>
      </c>
      <c r="E140" s="31" t="s">
        <v>18</v>
      </c>
      <c r="F140" s="39" t="s">
        <v>18</v>
      </c>
      <c r="G140" s="32" t="s">
        <v>18</v>
      </c>
      <c r="H140" s="31" t="s">
        <v>18</v>
      </c>
      <c r="I140" s="40" t="s">
        <v>18</v>
      </c>
      <c r="J140" s="41" t="s">
        <v>18</v>
      </c>
      <c r="K140" s="42" t="s">
        <v>18</v>
      </c>
      <c r="L140" s="42" t="s">
        <v>18</v>
      </c>
      <c r="M140" s="42" t="s">
        <v>18</v>
      </c>
      <c r="N140" s="78"/>
      <c r="O140" s="42" t="str">
        <f t="shared" si="3"/>
        <v/>
      </c>
      <c r="P140" s="42"/>
      <c r="Q140" s="42"/>
      <c r="R140" s="36" t="s">
        <v>18</v>
      </c>
      <c r="S140" s="6">
        <v>0</v>
      </c>
      <c r="T140" s="6" t="s">
        <v>24</v>
      </c>
      <c r="U140" s="37" t="s">
        <v>18</v>
      </c>
      <c r="V140" s="38" t="s">
        <v>18</v>
      </c>
      <c r="W140" s="38" t="e">
        <v>#N/A</v>
      </c>
      <c r="X140" s="6">
        <v>134</v>
      </c>
    </row>
    <row r="141" spans="3:24" ht="16">
      <c r="C141" s="30">
        <v>463952</v>
      </c>
      <c r="D141" s="30" t="s">
        <v>66</v>
      </c>
      <c r="E141" s="31" t="s">
        <v>221</v>
      </c>
      <c r="F141" s="39" t="s">
        <v>222</v>
      </c>
      <c r="G141" s="32" t="s">
        <v>18</v>
      </c>
      <c r="H141" s="31" t="s">
        <v>14</v>
      </c>
      <c r="I141" s="40" t="s">
        <v>15</v>
      </c>
      <c r="J141" s="41" t="s">
        <v>69</v>
      </c>
      <c r="K141" s="42" t="s">
        <v>28</v>
      </c>
      <c r="L141" s="42" t="s">
        <v>28</v>
      </c>
      <c r="M141" s="42" t="s">
        <v>167</v>
      </c>
      <c r="N141" s="78">
        <v>12558</v>
      </c>
      <c r="O141" s="42">
        <f t="shared" si="3"/>
        <v>7032.4800000000005</v>
      </c>
      <c r="P141" s="42"/>
      <c r="Q141" s="42"/>
      <c r="R141" s="36" t="s">
        <v>18</v>
      </c>
      <c r="S141" s="6">
        <v>1</v>
      </c>
      <c r="T141" s="6" t="s">
        <v>18</v>
      </c>
      <c r="U141" s="37" t="s">
        <v>212</v>
      </c>
      <c r="V141" s="38">
        <v>44409</v>
      </c>
      <c r="W141" s="38" t="s">
        <v>18</v>
      </c>
      <c r="X141" s="6">
        <v>135</v>
      </c>
    </row>
    <row r="142" spans="3:24" ht="16">
      <c r="C142" s="30">
        <v>276740</v>
      </c>
      <c r="D142" s="30" t="s">
        <v>85</v>
      </c>
      <c r="E142" s="31" t="s">
        <v>215</v>
      </c>
      <c r="F142" s="39" t="s">
        <v>223</v>
      </c>
      <c r="G142" s="32">
        <v>1</v>
      </c>
      <c r="H142" s="31" t="s">
        <v>14</v>
      </c>
      <c r="I142" s="40" t="s">
        <v>15</v>
      </c>
      <c r="J142" s="41" t="s">
        <v>69</v>
      </c>
      <c r="K142" s="42" t="s">
        <v>28</v>
      </c>
      <c r="L142" s="42" t="s">
        <v>28</v>
      </c>
      <c r="M142" s="42" t="s">
        <v>79</v>
      </c>
      <c r="N142" s="78">
        <v>13222</v>
      </c>
      <c r="O142" s="42">
        <f t="shared" si="3"/>
        <v>7404.3200000000006</v>
      </c>
      <c r="P142" s="42"/>
      <c r="Q142" s="42"/>
      <c r="R142" s="36" t="s">
        <v>18</v>
      </c>
      <c r="S142" s="6">
        <v>0</v>
      </c>
      <c r="T142" s="6" t="s">
        <v>18</v>
      </c>
      <c r="U142" s="37" t="s">
        <v>212</v>
      </c>
      <c r="V142" s="38">
        <v>44835</v>
      </c>
      <c r="W142" s="38" t="s">
        <v>18</v>
      </c>
      <c r="X142" s="6">
        <v>136</v>
      </c>
    </row>
    <row r="143" spans="3:24" ht="16">
      <c r="C143" s="30">
        <v>909337</v>
      </c>
      <c r="D143" s="30" t="s">
        <v>85</v>
      </c>
      <c r="E143" s="31" t="s">
        <v>215</v>
      </c>
      <c r="F143" s="39" t="s">
        <v>222</v>
      </c>
      <c r="G143" s="32" t="s">
        <v>18</v>
      </c>
      <c r="H143" s="31" t="s">
        <v>14</v>
      </c>
      <c r="I143" s="40" t="s">
        <v>15</v>
      </c>
      <c r="J143" s="41" t="s">
        <v>35</v>
      </c>
      <c r="K143" s="42" t="s">
        <v>28</v>
      </c>
      <c r="L143" s="42" t="s">
        <v>28</v>
      </c>
      <c r="M143" s="42" t="s">
        <v>167</v>
      </c>
      <c r="N143" s="78">
        <v>13222</v>
      </c>
      <c r="O143" s="42">
        <f t="shared" si="3"/>
        <v>7404.3200000000006</v>
      </c>
      <c r="P143" s="42"/>
      <c r="Q143" s="42"/>
      <c r="R143" s="36" t="s">
        <v>216</v>
      </c>
      <c r="S143" s="6">
        <v>0</v>
      </c>
      <c r="T143" s="6" t="s">
        <v>18</v>
      </c>
      <c r="U143" s="37" t="s">
        <v>212</v>
      </c>
      <c r="V143" s="38">
        <v>42461</v>
      </c>
      <c r="W143" s="38">
        <v>45901</v>
      </c>
      <c r="X143" s="6">
        <v>137</v>
      </c>
    </row>
    <row r="144" spans="3:24" ht="16">
      <c r="C144" s="30" t="s">
        <v>212</v>
      </c>
      <c r="D144" s="30" t="s">
        <v>91</v>
      </c>
      <c r="E144" s="31" t="s">
        <v>18</v>
      </c>
      <c r="F144" s="39" t="s">
        <v>18</v>
      </c>
      <c r="G144" s="32" t="s">
        <v>18</v>
      </c>
      <c r="H144" s="31" t="s">
        <v>18</v>
      </c>
      <c r="I144" s="40" t="s">
        <v>18</v>
      </c>
      <c r="J144" s="41" t="s">
        <v>18</v>
      </c>
      <c r="K144" s="42" t="s">
        <v>18</v>
      </c>
      <c r="L144" s="42" t="s">
        <v>18</v>
      </c>
      <c r="M144" s="42" t="s">
        <v>18</v>
      </c>
      <c r="N144" s="78"/>
      <c r="O144" s="42" t="str">
        <f t="shared" si="3"/>
        <v/>
      </c>
      <c r="P144" s="42"/>
      <c r="Q144" s="42"/>
      <c r="R144" s="36" t="s">
        <v>18</v>
      </c>
      <c r="S144" s="6">
        <v>0</v>
      </c>
      <c r="T144" s="6" t="s">
        <v>24</v>
      </c>
      <c r="U144" s="37" t="s">
        <v>18</v>
      </c>
      <c r="V144" s="38" t="s">
        <v>18</v>
      </c>
      <c r="W144" s="38" t="e">
        <v>#N/A</v>
      </c>
      <c r="X144" s="6">
        <v>140</v>
      </c>
    </row>
    <row r="145" spans="3:24" ht="16">
      <c r="C145" s="30">
        <v>897096</v>
      </c>
      <c r="D145" s="30" t="s">
        <v>135</v>
      </c>
      <c r="E145" s="31" t="s">
        <v>175</v>
      </c>
      <c r="F145" s="39" t="s">
        <v>224</v>
      </c>
      <c r="G145" s="32">
        <v>1</v>
      </c>
      <c r="H145" s="31" t="s">
        <v>14</v>
      </c>
      <c r="I145" s="40" t="s">
        <v>15</v>
      </c>
      <c r="J145" s="41" t="s">
        <v>69</v>
      </c>
      <c r="K145" s="42" t="s">
        <v>28</v>
      </c>
      <c r="L145" s="42" t="s">
        <v>34</v>
      </c>
      <c r="M145" s="42" t="s">
        <v>36</v>
      </c>
      <c r="N145" s="78">
        <v>7478</v>
      </c>
      <c r="O145" s="42">
        <f t="shared" si="3"/>
        <v>4187.68</v>
      </c>
      <c r="P145" s="170">
        <v>150</v>
      </c>
      <c r="Q145" s="171">
        <f t="shared" ref="Q145" si="4">O145-P145</f>
        <v>4037.6800000000003</v>
      </c>
      <c r="R145" s="36" t="s">
        <v>18</v>
      </c>
      <c r="S145" s="6">
        <v>1</v>
      </c>
      <c r="T145" s="6" t="s">
        <v>18</v>
      </c>
      <c r="U145" s="37" t="s">
        <v>212</v>
      </c>
      <c r="V145" s="38">
        <v>39345</v>
      </c>
      <c r="W145" s="38" t="s">
        <v>18</v>
      </c>
      <c r="X145" s="6">
        <v>141</v>
      </c>
    </row>
    <row r="146" spans="3:24" ht="16">
      <c r="C146" s="30">
        <v>25215</v>
      </c>
      <c r="D146" s="30" t="s">
        <v>147</v>
      </c>
      <c r="E146" s="31" t="s">
        <v>205</v>
      </c>
      <c r="F146" s="39" t="s">
        <v>224</v>
      </c>
      <c r="G146" s="32">
        <v>1</v>
      </c>
      <c r="H146" s="31" t="s">
        <v>14</v>
      </c>
      <c r="I146" s="40" t="s">
        <v>15</v>
      </c>
      <c r="J146" s="41" t="s">
        <v>69</v>
      </c>
      <c r="K146" s="42" t="s">
        <v>28</v>
      </c>
      <c r="L146" s="42" t="s">
        <v>34</v>
      </c>
      <c r="M146" s="42" t="s">
        <v>36</v>
      </c>
      <c r="N146" s="78">
        <v>10943</v>
      </c>
      <c r="O146" s="42">
        <f t="shared" si="3"/>
        <v>6128.0800000000008</v>
      </c>
      <c r="P146" s="170">
        <v>150</v>
      </c>
      <c r="Q146" s="171">
        <f>O146-P146</f>
        <v>5978.0800000000008</v>
      </c>
      <c r="R146" s="36" t="s">
        <v>18</v>
      </c>
      <c r="S146" s="6">
        <v>0</v>
      </c>
      <c r="T146" s="6" t="s">
        <v>18</v>
      </c>
      <c r="U146" s="37" t="s">
        <v>212</v>
      </c>
      <c r="V146" s="38">
        <v>39336</v>
      </c>
      <c r="W146" s="38" t="s">
        <v>18</v>
      </c>
      <c r="X146" s="6">
        <v>142</v>
      </c>
    </row>
    <row r="147" spans="3:24" ht="16">
      <c r="C147" s="30">
        <v>315021</v>
      </c>
      <c r="D147" s="30" t="s">
        <v>97</v>
      </c>
      <c r="E147" s="31" t="s">
        <v>54</v>
      </c>
      <c r="F147" s="39" t="s">
        <v>225</v>
      </c>
      <c r="G147" s="32" t="s">
        <v>18</v>
      </c>
      <c r="H147" s="31" t="s">
        <v>14</v>
      </c>
      <c r="I147" s="40" t="s">
        <v>15</v>
      </c>
      <c r="J147" s="41" t="s">
        <v>35</v>
      </c>
      <c r="K147" s="42" t="s">
        <v>28</v>
      </c>
      <c r="L147" s="42" t="s">
        <v>28</v>
      </c>
      <c r="M147" s="42" t="s">
        <v>49</v>
      </c>
      <c r="N147" s="78">
        <v>12012</v>
      </c>
      <c r="O147" s="42">
        <f t="shared" si="3"/>
        <v>6726.72</v>
      </c>
      <c r="P147" s="42"/>
      <c r="Q147" s="42"/>
      <c r="R147" s="36" t="s">
        <v>18</v>
      </c>
      <c r="S147" s="6">
        <v>1</v>
      </c>
      <c r="T147" s="6" t="s">
        <v>18</v>
      </c>
      <c r="U147" s="37" t="s">
        <v>212</v>
      </c>
      <c r="V147" s="38">
        <v>42461</v>
      </c>
      <c r="W147" s="38" t="s">
        <v>18</v>
      </c>
      <c r="X147" s="6">
        <v>143</v>
      </c>
    </row>
    <row r="148" spans="3:24" ht="8.25" customHeight="1"/>
    <row r="149" spans="3:24" ht="67.5" customHeight="1">
      <c r="C149" s="172" t="s">
        <v>226</v>
      </c>
      <c r="D149" s="173"/>
      <c r="E149" s="173"/>
      <c r="F149" s="173"/>
      <c r="G149" s="173"/>
      <c r="H149" s="173"/>
      <c r="I149" s="173"/>
      <c r="J149" s="173"/>
      <c r="K149" s="173"/>
      <c r="L149" s="173"/>
      <c r="M149" s="173"/>
      <c r="N149" s="173"/>
      <c r="O149" s="174"/>
      <c r="P149" s="169"/>
      <c r="Q149" s="169"/>
    </row>
  </sheetData>
  <autoFilter ref="C14:R147" xr:uid="{1A5AF16B-1F1B-4AF9-9465-37410AB14D83}">
    <filterColumn colId="9" showButton="0"/>
  </autoFilter>
  <mergeCells count="7">
    <mergeCell ref="C149:O149"/>
    <mergeCell ref="L14:M14"/>
    <mergeCell ref="C3:L3"/>
    <mergeCell ref="W4:Y4"/>
    <mergeCell ref="Z4:AB4"/>
    <mergeCell ref="J13:M13"/>
    <mergeCell ref="N13:O13"/>
  </mergeCells>
  <conditionalFormatting sqref="C15:Q147">
    <cfRule type="expression" dxfId="23" priority="1">
      <formula>$C15="X INCITY"</formula>
    </cfRule>
    <cfRule type="expression" dxfId="22" priority="2">
      <formula>$C15="X WORKS"</formula>
    </cfRule>
    <cfRule type="expression" dxfId="21" priority="3">
      <formula>$C15="X COACH"</formula>
    </cfRule>
    <cfRule type="expression" dxfId="20" priority="4">
      <formula>$C15="X MULTI"</formula>
    </cfRule>
    <cfRule type="expression" dxfId="19" priority="5">
      <formula>$C15="X LINE"</formula>
    </cfRule>
    <cfRule type="expression" dxfId="18" priority="6">
      <formula>$T15="HEADLINE"</formula>
    </cfRule>
    <cfRule type="expression" dxfId="17" priority="7">
      <formula>$S15=1</formula>
    </cfRule>
    <cfRule type="expression" dxfId="16" priority="8">
      <formula>$S15=0</formula>
    </cfRule>
  </conditionalFormatting>
  <conditionalFormatting sqref="G16:G120 G122:G147">
    <cfRule type="iconSet" priority="137">
      <iconSet showValue="0" reverse="1">
        <cfvo type="percent" val="0"/>
        <cfvo type="num" val="1"/>
        <cfvo type="percent" val="67"/>
      </iconSet>
    </cfRule>
  </conditionalFormatting>
  <conditionalFormatting sqref="G121">
    <cfRule type="iconSet" priority="9">
      <iconSet showValue="0" reverse="1">
        <cfvo type="percent" val="0"/>
        <cfvo type="num" val="1"/>
        <cfvo type="percent" val="67"/>
      </iconSet>
    </cfRule>
  </conditionalFormatting>
  <dataValidations disablePrompts="1" count="1">
    <dataValidation type="list" allowBlank="1" showInputMessage="1" showErrorMessage="1" sqref="AA13" xr:uid="{DA4CB784-59BD-408F-9843-B3A943BCD1C2}">
      <formula1>$Z$16:$Z$18</formula1>
    </dataValidation>
  </dataValidations>
  <hyperlinks>
    <hyperlink ref="AF32" r:id="rId1" xr:uid="{183AFE7A-FCA3-438F-ADDD-D4056C43E6EA}"/>
  </hyperlinks>
  <pageMargins left="3.937007874015748E-2" right="0" top="0.55118110236220474" bottom="0.74803149606299213" header="0.31496062992125984" footer="0.31496062992125984"/>
  <pageSetup paperSize="9" scale="28" fitToHeight="0" orientation="portrait" r:id="rId2"/>
  <rowBreaks count="1" manualBreakCount="1">
    <brk id="65" max="1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BA18-1D2A-431D-942A-2452ACD19104}">
  <sheetPr>
    <tabColor rgb="FFFFFF00"/>
    <pageSetUpPr fitToPage="1"/>
  </sheetPr>
  <dimension ref="A1:X162"/>
  <sheetViews>
    <sheetView showGridLines="0" view="pageBreakPreview" zoomScale="51" zoomScaleNormal="100" zoomScaleSheetLayoutView="70" workbookViewId="0">
      <selection activeCell="H1" sqref="H1:H1048576"/>
    </sheetView>
  </sheetViews>
  <sheetFormatPr baseColWidth="10" defaultColWidth="6.26953125" defaultRowHeight="15.5" outlineLevelCol="2"/>
  <cols>
    <col min="1" max="1" width="24.81640625" style="24" customWidth="1"/>
    <col min="2" max="2" width="27.7265625" style="49" customWidth="1"/>
    <col min="3" max="3" width="33.54296875" style="49" customWidth="1"/>
    <col min="4" max="4" width="52.1796875" style="49" bestFit="1" customWidth="1"/>
    <col min="5" max="5" width="23.7265625" style="50" customWidth="1"/>
    <col min="6" max="6" width="11.7265625" style="49" customWidth="1"/>
    <col min="7" max="7" width="7.81640625" style="49" bestFit="1" customWidth="1"/>
    <col min="8" max="9" width="19.1796875" style="73" customWidth="1"/>
    <col min="10" max="10" width="31.453125" style="60" customWidth="1"/>
    <col min="11" max="11" width="7.1796875" style="6" hidden="1" customWidth="1" outlineLevel="2"/>
    <col min="12" max="12" width="12" style="6" hidden="1" customWidth="1" outlineLevel="2"/>
    <col min="13" max="13" width="18.453125" style="51" hidden="1" customWidth="1" collapsed="1"/>
    <col min="14" max="14" width="13.453125" style="6" hidden="1" customWidth="1" outlineLevel="2"/>
    <col min="15" max="15" width="12.7265625" style="6" hidden="1" customWidth="1" outlineLevel="2"/>
    <col min="16" max="16" width="7.26953125" style="6" hidden="1" customWidth="1" collapsed="1"/>
    <col min="17" max="17" width="0" style="6" hidden="1" customWidth="1"/>
    <col min="18" max="18" width="5.54296875" style="6" hidden="1" customWidth="1"/>
    <col min="19" max="19" width="3.453125" style="6" hidden="1" customWidth="1"/>
    <col min="20" max="20" width="12.453125" style="6" hidden="1" customWidth="1"/>
    <col min="21" max="21" width="41.453125" style="6" hidden="1" customWidth="1"/>
    <col min="22" max="24" width="14.7265625" style="6" hidden="1" customWidth="1"/>
    <col min="25" max="28" width="0" style="6" hidden="1" customWidth="1"/>
    <col min="29" max="16384" width="6.26953125" style="6"/>
  </cols>
  <sheetData>
    <row r="1" spans="1:24" ht="16">
      <c r="A1" s="1"/>
      <c r="B1" s="177"/>
      <c r="C1" s="177"/>
      <c r="D1" s="177"/>
      <c r="E1" s="177"/>
      <c r="F1" s="177"/>
      <c r="G1" s="177"/>
      <c r="H1" s="72"/>
      <c r="I1" s="72"/>
      <c r="J1" s="10"/>
      <c r="K1" s="1"/>
      <c r="L1" s="4"/>
      <c r="M1" s="5"/>
      <c r="N1" s="4"/>
      <c r="O1" s="4"/>
      <c r="P1" s="4"/>
      <c r="Q1" s="4"/>
      <c r="R1" s="4"/>
      <c r="S1" s="4"/>
      <c r="T1" s="4"/>
      <c r="U1" s="4"/>
      <c r="V1" s="4"/>
      <c r="W1" s="4"/>
      <c r="X1" s="4"/>
    </row>
    <row r="2" spans="1:24" ht="16">
      <c r="A2" s="1"/>
      <c r="B2" s="2"/>
      <c r="C2" s="2"/>
      <c r="D2" s="2"/>
      <c r="E2" s="7"/>
      <c r="F2" s="2"/>
      <c r="G2" s="2"/>
      <c r="H2" s="72"/>
      <c r="I2" s="14" t="s">
        <v>4</v>
      </c>
      <c r="J2" s="10"/>
      <c r="K2" s="1"/>
      <c r="L2" s="1"/>
      <c r="M2" s="5"/>
      <c r="N2" s="1"/>
      <c r="O2" s="1"/>
      <c r="P2" s="1"/>
      <c r="Q2" s="1"/>
      <c r="R2" s="1"/>
      <c r="S2" s="1"/>
      <c r="T2" s="1"/>
      <c r="U2" s="1"/>
      <c r="V2" s="1"/>
      <c r="W2" s="1"/>
      <c r="X2" s="1"/>
    </row>
    <row r="3" spans="1:24" ht="16">
      <c r="A3" s="1"/>
      <c r="B3" s="2"/>
      <c r="C3" s="2"/>
      <c r="D3" s="2"/>
      <c r="E3" s="7"/>
      <c r="F3" s="2"/>
      <c r="G3" s="2"/>
      <c r="H3" s="72"/>
      <c r="I3" s="83">
        <v>0</v>
      </c>
      <c r="J3" s="10"/>
      <c r="K3" s="1"/>
      <c r="L3" s="1"/>
      <c r="M3" s="5"/>
      <c r="N3" s="1"/>
      <c r="O3" s="1"/>
      <c r="P3" s="1"/>
      <c r="Q3" s="1"/>
      <c r="R3" s="1"/>
      <c r="S3" s="1"/>
      <c r="T3" s="1"/>
      <c r="U3" s="1"/>
      <c r="V3" s="1"/>
      <c r="W3" s="1"/>
      <c r="X3" s="1"/>
    </row>
    <row r="4" spans="1:24" ht="16">
      <c r="A4" s="1"/>
      <c r="B4" s="2"/>
      <c r="C4" s="2"/>
      <c r="D4" s="2"/>
      <c r="E4" s="7"/>
      <c r="F4" s="2"/>
      <c r="G4" s="2"/>
      <c r="H4" s="72"/>
      <c r="I4" s="72"/>
      <c r="J4" s="9"/>
      <c r="K4" s="9"/>
      <c r="L4" s="9"/>
      <c r="M4" s="5"/>
      <c r="N4" s="1"/>
      <c r="O4" s="178" t="s">
        <v>0</v>
      </c>
      <c r="P4" s="178"/>
      <c r="Q4" s="178"/>
      <c r="R4" s="178" t="s">
        <v>1</v>
      </c>
      <c r="S4" s="178"/>
      <c r="T4" s="178"/>
      <c r="U4" s="1"/>
      <c r="V4" s="1"/>
      <c r="W4" s="1"/>
      <c r="X4" s="1"/>
    </row>
    <row r="5" spans="1:24" ht="16">
      <c r="A5" s="1"/>
      <c r="B5" s="2"/>
      <c r="C5" s="2"/>
      <c r="D5" s="2"/>
      <c r="E5" s="7"/>
      <c r="F5" s="2"/>
      <c r="G5" s="2"/>
      <c r="H5" s="72"/>
      <c r="I5" s="72"/>
      <c r="J5" s="10"/>
      <c r="K5" s="1"/>
      <c r="L5" s="1"/>
      <c r="M5" s="5"/>
      <c r="N5" s="10" t="s">
        <v>2</v>
      </c>
      <c r="O5" s="11">
        <v>2024</v>
      </c>
      <c r="P5" s="11">
        <v>1</v>
      </c>
      <c r="Q5" s="11">
        <v>1</v>
      </c>
      <c r="R5" s="11">
        <v>2025</v>
      </c>
      <c r="S5" s="11">
        <v>12</v>
      </c>
      <c r="T5" s="11">
        <v>31</v>
      </c>
      <c r="U5" s="1"/>
      <c r="V5" s="1"/>
      <c r="W5" s="1"/>
      <c r="X5" s="1"/>
    </row>
    <row r="6" spans="1:24" ht="16">
      <c r="A6" s="1"/>
      <c r="B6" s="2"/>
      <c r="C6" s="2"/>
      <c r="D6" s="2"/>
      <c r="E6" s="7"/>
      <c r="F6" s="2"/>
      <c r="G6" s="2"/>
      <c r="H6" s="72"/>
      <c r="I6" s="72"/>
      <c r="J6" s="10"/>
      <c r="K6" s="1"/>
      <c r="L6" s="1"/>
      <c r="M6" s="5"/>
      <c r="N6" s="10" t="s">
        <v>3</v>
      </c>
      <c r="O6" s="11">
        <v>2024</v>
      </c>
      <c r="P6" s="11">
        <v>11</v>
      </c>
      <c r="Q6" s="11">
        <v>1</v>
      </c>
      <c r="R6" s="11">
        <v>2025</v>
      </c>
      <c r="S6" s="11">
        <v>12</v>
      </c>
      <c r="T6" s="11">
        <v>31</v>
      </c>
      <c r="U6" s="1"/>
      <c r="V6" s="1"/>
      <c r="W6" s="1"/>
      <c r="X6" s="1"/>
    </row>
    <row r="7" spans="1:24" ht="21">
      <c r="A7" s="18"/>
      <c r="B7" s="19" t="s">
        <v>5</v>
      </c>
      <c r="C7" s="52"/>
      <c r="D7" s="52"/>
      <c r="E7" s="52"/>
      <c r="F7" s="52"/>
      <c r="G7" s="52"/>
      <c r="H7" s="180" t="s">
        <v>7</v>
      </c>
      <c r="I7" s="180"/>
      <c r="J7" s="53"/>
      <c r="K7" s="21"/>
      <c r="L7" s="21"/>
      <c r="M7" s="22"/>
      <c r="N7" s="21"/>
      <c r="O7" s="21"/>
      <c r="P7" s="21"/>
      <c r="Q7" s="21"/>
      <c r="R7" s="21"/>
      <c r="S7" s="21" t="s">
        <v>8</v>
      </c>
      <c r="T7" s="23" t="s">
        <v>9</v>
      </c>
      <c r="U7" s="21"/>
      <c r="V7" s="21"/>
      <c r="W7" s="21"/>
      <c r="X7" s="21"/>
    </row>
    <row r="8" spans="1:24" ht="41.15" customHeight="1">
      <c r="B8" s="25" t="s">
        <v>10</v>
      </c>
      <c r="C8" s="25" t="s">
        <v>11</v>
      </c>
      <c r="D8" s="25" t="s">
        <v>12</v>
      </c>
      <c r="E8" s="25" t="s">
        <v>13</v>
      </c>
      <c r="F8" s="25" t="s">
        <v>14</v>
      </c>
      <c r="G8" s="25" t="s">
        <v>15</v>
      </c>
      <c r="H8" s="79" t="s">
        <v>16</v>
      </c>
      <c r="I8" s="25" t="s">
        <v>17</v>
      </c>
      <c r="J8" s="54"/>
      <c r="K8" s="6">
        <v>0</v>
      </c>
      <c r="L8" s="6" t="str">
        <f>IF(C8="","HEADLINE","")</f>
        <v/>
      </c>
      <c r="M8" s="28" t="s">
        <v>19</v>
      </c>
      <c r="N8" s="28" t="s">
        <v>20</v>
      </c>
      <c r="O8" s="28" t="s">
        <v>21</v>
      </c>
    </row>
    <row r="9" spans="1:24">
      <c r="B9" s="55" t="s">
        <v>22</v>
      </c>
      <c r="C9" s="30" t="s">
        <v>58</v>
      </c>
      <c r="D9" s="31"/>
      <c r="E9" s="32"/>
      <c r="F9" s="32"/>
      <c r="G9" s="32"/>
      <c r="H9" s="76"/>
      <c r="I9" s="76"/>
      <c r="J9" s="56" t="s">
        <v>18</v>
      </c>
      <c r="K9" s="6">
        <f t="shared" ref="K9:K72" si="0">IF(C9=C8,K8,IFERROR(1/K8-1,1))*IF(L9="HEADLINE",0,1)</f>
        <v>0</v>
      </c>
      <c r="L9" s="6" t="str">
        <f t="shared" ref="L9:L72" si="1">IF(E9="","HEADLINE","")</f>
        <v>HEADLINE</v>
      </c>
      <c r="M9" s="57"/>
      <c r="N9" s="38" t="str">
        <f>IFERROR(VLOOKUP(B9,[2]Catalogue!A:AW,47,0),"")</f>
        <v/>
      </c>
      <c r="O9" s="38"/>
      <c r="P9" s="6">
        <v>0</v>
      </c>
    </row>
    <row r="10" spans="1:24" ht="16">
      <c r="B10" s="30">
        <v>342924</v>
      </c>
      <c r="C10" s="30" t="s">
        <v>25</v>
      </c>
      <c r="D10" s="31" t="s">
        <v>59</v>
      </c>
      <c r="E10" s="39" t="s">
        <v>227</v>
      </c>
      <c r="F10" s="31" t="s">
        <v>14</v>
      </c>
      <c r="G10" s="40" t="s">
        <v>15</v>
      </c>
      <c r="H10" s="78">
        <v>7814</v>
      </c>
      <c r="I10" s="78">
        <f t="shared" ref="I10:I41" si="2">IF(H10="","",H10*(1-$I$3))</f>
        <v>7814</v>
      </c>
      <c r="J10" s="56" t="s">
        <v>18</v>
      </c>
      <c r="K10" s="6">
        <f t="shared" si="0"/>
        <v>1</v>
      </c>
      <c r="L10" s="6" t="str">
        <f t="shared" si="1"/>
        <v/>
      </c>
      <c r="M10" s="37" t="str">
        <f>IFERROR(VLOOKUP(B10,'[2]Pivot MI RMX'!$E$5:$H$199,4,0),"")</f>
        <v>X LINE</v>
      </c>
      <c r="N10" s="38">
        <f>IFERROR(VLOOKUP(B10,[2]Catalogue!A:AW,47,0),"")</f>
        <v>43101</v>
      </c>
      <c r="O10" s="38" t="e">
        <f>IF(VLOOKUP(B10,[2]!CatCo4[#Data],48,0)="","",VLOOKUP(B10,[2]!CatCo4[#Data],48,0))</f>
        <v>#REF!</v>
      </c>
      <c r="P10" s="6">
        <f>'[2]Pivot MI RMX'!A5</f>
        <v>1</v>
      </c>
      <c r="R10" s="6" t="s">
        <v>30</v>
      </c>
      <c r="S10" s="6">
        <v>8</v>
      </c>
    </row>
    <row r="11" spans="1:24" ht="16">
      <c r="B11" s="30">
        <v>968284</v>
      </c>
      <c r="C11" s="30" t="s">
        <v>31</v>
      </c>
      <c r="D11" s="31" t="s">
        <v>75</v>
      </c>
      <c r="E11" s="39" t="s">
        <v>227</v>
      </c>
      <c r="F11" s="31" t="s">
        <v>14</v>
      </c>
      <c r="G11" s="40" t="s">
        <v>15</v>
      </c>
      <c r="H11" s="78">
        <v>8303</v>
      </c>
      <c r="I11" s="78">
        <f t="shared" si="2"/>
        <v>8303</v>
      </c>
      <c r="J11" s="56" t="s">
        <v>18</v>
      </c>
      <c r="K11" s="6">
        <f t="shared" si="0"/>
        <v>0</v>
      </c>
      <c r="L11" s="6" t="str">
        <f t="shared" si="1"/>
        <v/>
      </c>
      <c r="M11" s="37" t="str">
        <f>IFERROR(VLOOKUP(B11,'[2]Pivot MI RMX'!$E$5:$H$199,4,0),"")</f>
        <v>X LINE</v>
      </c>
      <c r="N11" s="38">
        <f>IFERROR(VLOOKUP(B11,[2]Catalogue!A:AW,47,0),"")</f>
        <v>43101</v>
      </c>
      <c r="O11" s="38" t="e">
        <f>IF(VLOOKUP(B11,[2]!CatCo4[#Data],48,0)="","",VLOOKUP(B11,[2]!CatCo4[#Data],48,0))</f>
        <v>#REF!</v>
      </c>
      <c r="P11" s="6">
        <f>'[2]Pivot MI RMX'!A6</f>
        <v>2</v>
      </c>
      <c r="R11" s="6" t="s">
        <v>42</v>
      </c>
      <c r="S11" s="6">
        <v>9</v>
      </c>
    </row>
    <row r="12" spans="1:24" ht="16">
      <c r="B12" s="30">
        <v>593100</v>
      </c>
      <c r="C12" s="30" t="s">
        <v>37</v>
      </c>
      <c r="D12" s="31" t="s">
        <v>80</v>
      </c>
      <c r="E12" s="39" t="s">
        <v>227</v>
      </c>
      <c r="F12" s="31" t="s">
        <v>14</v>
      </c>
      <c r="G12" s="40" t="s">
        <v>15</v>
      </c>
      <c r="H12" s="78">
        <v>8052</v>
      </c>
      <c r="I12" s="78">
        <f t="shared" si="2"/>
        <v>8052</v>
      </c>
      <c r="J12" s="56" t="s">
        <v>18</v>
      </c>
      <c r="K12" s="6">
        <f t="shared" si="0"/>
        <v>1</v>
      </c>
      <c r="L12" s="6" t="str">
        <f t="shared" si="1"/>
        <v/>
      </c>
      <c r="M12" s="37" t="str">
        <f>IFERROR(VLOOKUP(B12,'[2]Pivot MI RMX'!$E$5:$H$199,4,0),"")</f>
        <v>X LINE</v>
      </c>
      <c r="N12" s="38">
        <f>IFERROR(VLOOKUP(B12,[2]Catalogue!A:AW,47,0),"")</f>
        <v>41456</v>
      </c>
      <c r="O12" s="38" t="e">
        <f>IF(VLOOKUP(B12,[2]!CatCo4[#Data],48,0)="","",VLOOKUP(B12,[2]!CatCo4[#Data],48,0))</f>
        <v>#REF!</v>
      </c>
      <c r="P12" s="6">
        <f>'[2]Pivot MI RMX'!A7</f>
        <v>3</v>
      </c>
      <c r="R12" s="6" t="s">
        <v>8</v>
      </c>
      <c r="S12" s="6">
        <v>10</v>
      </c>
    </row>
    <row r="13" spans="1:24" ht="16">
      <c r="B13" s="30">
        <v>156933</v>
      </c>
      <c r="C13" s="30" t="s">
        <v>85</v>
      </c>
      <c r="D13" s="31" t="s">
        <v>38</v>
      </c>
      <c r="E13" s="39" t="s">
        <v>227</v>
      </c>
      <c r="F13" s="31" t="s">
        <v>14</v>
      </c>
      <c r="G13" s="40" t="s">
        <v>15</v>
      </c>
      <c r="H13" s="78">
        <v>7814</v>
      </c>
      <c r="I13" s="78">
        <f t="shared" si="2"/>
        <v>7814</v>
      </c>
      <c r="J13" s="56" t="s">
        <v>18</v>
      </c>
      <c r="K13" s="6">
        <f t="shared" si="0"/>
        <v>0</v>
      </c>
      <c r="L13" s="6" t="str">
        <f t="shared" si="1"/>
        <v/>
      </c>
      <c r="M13" s="37" t="str">
        <f>IFERROR(VLOOKUP(B13,'[2]Pivot MI RMX'!$E$5:$H$199,4,0),"")</f>
        <v>X LINE</v>
      </c>
      <c r="N13" s="38">
        <f>IFERROR(VLOOKUP(B13,[2]Catalogue!A:AW,47,0),"")</f>
        <v>41852</v>
      </c>
      <c r="O13" s="38" t="e">
        <f>IF(VLOOKUP(B13,[2]!CatCo4[#Data],48,0)="","",VLOOKUP(B13,[2]!CatCo4[#Data],48,0))</f>
        <v>#REF!</v>
      </c>
      <c r="P13" s="6">
        <f>'[2]Pivot MI RMX'!A8</f>
        <v>4</v>
      </c>
      <c r="R13" s="6" t="s">
        <v>41</v>
      </c>
      <c r="S13" s="6">
        <v>11</v>
      </c>
      <c r="U13" s="43" t="s">
        <v>30</v>
      </c>
      <c r="V13" s="43" t="s">
        <v>42</v>
      </c>
      <c r="W13" s="43" t="s">
        <v>8</v>
      </c>
      <c r="X13" s="43" t="s">
        <v>41</v>
      </c>
    </row>
    <row r="14" spans="1:24" ht="16">
      <c r="B14" s="30" t="s">
        <v>22</v>
      </c>
      <c r="C14" s="30" t="s">
        <v>91</v>
      </c>
      <c r="D14" s="31" t="s">
        <v>18</v>
      </c>
      <c r="E14" s="39" t="s">
        <v>18</v>
      </c>
      <c r="F14" s="31" t="s">
        <v>18</v>
      </c>
      <c r="G14" s="40" t="s">
        <v>18</v>
      </c>
      <c r="H14" s="78"/>
      <c r="I14" s="78" t="str">
        <f t="shared" si="2"/>
        <v/>
      </c>
      <c r="J14" s="56" t="s">
        <v>18</v>
      </c>
      <c r="K14" s="6">
        <f t="shared" si="0"/>
        <v>0</v>
      </c>
      <c r="L14" s="6" t="str">
        <f t="shared" si="1"/>
        <v>HEADLINE</v>
      </c>
      <c r="M14" s="37" t="str">
        <f>IFERROR(VLOOKUP(B14,'[2]Pivot MI RMX'!$E$5:$H$199,4,0),"")</f>
        <v/>
      </c>
      <c r="N14" s="38" t="str">
        <f>IFERROR(VLOOKUP(B14,[2]Catalogue!A:AW,47,0),"")</f>
        <v/>
      </c>
      <c r="O14" s="38" t="e">
        <f>IF(VLOOKUP(B14,[2]!CatCo4[#Data],48,0)="","",VLOOKUP(B14,[2]!CatCo4[#Data],48,0))</f>
        <v>#REF!</v>
      </c>
      <c r="P14" s="6">
        <f>'[2]Pivot MI RMX'!A9</f>
        <v>5</v>
      </c>
      <c r="T14" s="44"/>
      <c r="U14" s="44" t="s">
        <v>10</v>
      </c>
      <c r="V14" s="44" t="s">
        <v>228</v>
      </c>
      <c r="W14" s="44" t="s">
        <v>10</v>
      </c>
      <c r="X14" s="44" t="s">
        <v>10</v>
      </c>
    </row>
    <row r="15" spans="1:24" ht="16">
      <c r="B15" s="30">
        <v>6296</v>
      </c>
      <c r="C15" s="30" t="s">
        <v>109</v>
      </c>
      <c r="D15" s="31" t="s">
        <v>229</v>
      </c>
      <c r="E15" s="39" t="s">
        <v>230</v>
      </c>
      <c r="F15" s="31" t="s">
        <v>18</v>
      </c>
      <c r="G15" s="40" t="s">
        <v>18</v>
      </c>
      <c r="H15" s="78">
        <v>3919</v>
      </c>
      <c r="I15" s="78">
        <f t="shared" si="2"/>
        <v>3919</v>
      </c>
      <c r="J15" s="56" t="s">
        <v>18</v>
      </c>
      <c r="K15" s="6">
        <f t="shared" si="0"/>
        <v>1</v>
      </c>
      <c r="L15" s="6" t="str">
        <f t="shared" si="1"/>
        <v/>
      </c>
      <c r="M15" s="37" t="str">
        <f>IFERROR(VLOOKUP(B15,'[2]Pivot MI RMX'!$E$5:$H$199,4,0),"")</f>
        <v>X LINE</v>
      </c>
      <c r="N15" s="38">
        <f>IFERROR(VLOOKUP(B15,[2]Catalogue!A:AW,47,0),"")</f>
        <v>41974</v>
      </c>
      <c r="O15" s="38" t="e">
        <f>IF(VLOOKUP(B15,[2]!CatCo4[#Data],48,0)="","",VLOOKUP(B15,[2]!CatCo4[#Data],48,0))</f>
        <v>#REF!</v>
      </c>
      <c r="P15" s="6">
        <f>'[2]Pivot MI RMX'!A10</f>
        <v>6</v>
      </c>
      <c r="T15" s="44"/>
      <c r="U15" s="44" t="s">
        <v>46</v>
      </c>
      <c r="V15" s="44" t="s">
        <v>47</v>
      </c>
      <c r="W15" s="44" t="s">
        <v>11</v>
      </c>
      <c r="X15" s="44" t="s">
        <v>46</v>
      </c>
    </row>
    <row r="16" spans="1:24" ht="16">
      <c r="B16" s="30">
        <v>971465</v>
      </c>
      <c r="C16" s="30" t="s">
        <v>114</v>
      </c>
      <c r="D16" s="31" t="s">
        <v>175</v>
      </c>
      <c r="E16" s="39" t="s">
        <v>230</v>
      </c>
      <c r="F16" s="31" t="s">
        <v>18</v>
      </c>
      <c r="G16" s="40" t="s">
        <v>18</v>
      </c>
      <c r="H16" s="78">
        <v>4528</v>
      </c>
      <c r="I16" s="78">
        <f t="shared" si="2"/>
        <v>4528</v>
      </c>
      <c r="J16" s="56" t="s">
        <v>18</v>
      </c>
      <c r="K16" s="6">
        <f>IF(C16=C15,K15,IFERROR(1/K15-1,1))*IF(L16="HEADLINE",0,1)</f>
        <v>0</v>
      </c>
      <c r="L16" s="6" t="str">
        <f t="shared" si="1"/>
        <v/>
      </c>
      <c r="M16" s="37" t="str">
        <f>IFERROR(VLOOKUP(B16,'[2]Pivot MI RMX'!$E$5:$H$199,4,0),"")</f>
        <v>X LINE</v>
      </c>
      <c r="N16" s="38">
        <f>IFERROR(VLOOKUP(B16,[2]Catalogue!A:AW,47,0),"")</f>
        <v>41974</v>
      </c>
      <c r="O16" s="38" t="e">
        <f>IF(VLOOKUP(B16,[2]!CatCo4[#Data],48,0)="","",VLOOKUP(B16,[2]!CatCo4[#Data],48,0))</f>
        <v>#REF!</v>
      </c>
      <c r="P16" s="6">
        <f>'[2]Pivot MI RMX'!A11</f>
        <v>7</v>
      </c>
      <c r="T16" s="44"/>
      <c r="U16" s="44" t="s">
        <v>51</v>
      </c>
      <c r="V16" s="44" t="s">
        <v>52</v>
      </c>
      <c r="W16" s="44" t="s">
        <v>12</v>
      </c>
      <c r="X16" s="44" t="s">
        <v>12</v>
      </c>
    </row>
    <row r="17" spans="2:24" ht="16">
      <c r="B17" s="30">
        <v>619354</v>
      </c>
      <c r="C17" s="30" t="s">
        <v>118</v>
      </c>
      <c r="D17" s="31" t="s">
        <v>175</v>
      </c>
      <c r="E17" s="39" t="s">
        <v>230</v>
      </c>
      <c r="F17" s="31" t="s">
        <v>18</v>
      </c>
      <c r="G17" s="40" t="s">
        <v>18</v>
      </c>
      <c r="H17" s="78">
        <v>5030</v>
      </c>
      <c r="I17" s="78">
        <f t="shared" si="2"/>
        <v>5030</v>
      </c>
      <c r="J17" s="56" t="s">
        <v>18</v>
      </c>
      <c r="K17" s="6">
        <f t="shared" si="0"/>
        <v>1</v>
      </c>
      <c r="L17" s="6" t="str">
        <f t="shared" si="1"/>
        <v/>
      </c>
      <c r="M17" s="37" t="str">
        <f>IFERROR(VLOOKUP(B17,'[2]Pivot MI RMX'!$E$5:$H$199,4,0),"")</f>
        <v>X LINE</v>
      </c>
      <c r="N17" s="38">
        <f>IFERROR(VLOOKUP(B17,[2]Catalogue!A:AW,47,0),"")</f>
        <v>41974</v>
      </c>
      <c r="O17" s="38" t="e">
        <f>IF(VLOOKUP(B17,[2]!CatCo4[#Data],48,0)="","",VLOOKUP(B17,[2]!CatCo4[#Data],48,0))</f>
        <v>#REF!</v>
      </c>
      <c r="P17" s="6">
        <f>'[2]Pivot MI RMX'!A12</f>
        <v>8</v>
      </c>
      <c r="T17" s="44"/>
      <c r="U17" s="44" t="s">
        <v>13</v>
      </c>
      <c r="V17" s="44" t="s">
        <v>56</v>
      </c>
      <c r="W17" s="44" t="s">
        <v>13</v>
      </c>
      <c r="X17" s="44" t="s">
        <v>57</v>
      </c>
    </row>
    <row r="18" spans="2:24" ht="16">
      <c r="B18" s="30">
        <v>7058</v>
      </c>
      <c r="C18" s="30" t="s">
        <v>135</v>
      </c>
      <c r="D18" s="31" t="s">
        <v>175</v>
      </c>
      <c r="E18" s="39" t="s">
        <v>230</v>
      </c>
      <c r="F18" s="31" t="s">
        <v>18</v>
      </c>
      <c r="G18" s="40" t="s">
        <v>18</v>
      </c>
      <c r="H18" s="78">
        <v>4959</v>
      </c>
      <c r="I18" s="78">
        <f t="shared" si="2"/>
        <v>4959</v>
      </c>
      <c r="J18" s="56" t="s">
        <v>18</v>
      </c>
      <c r="K18" s="6">
        <f t="shared" si="0"/>
        <v>0</v>
      </c>
      <c r="L18" s="6" t="str">
        <f t="shared" si="1"/>
        <v/>
      </c>
      <c r="M18" s="37" t="str">
        <f>IFERROR(VLOOKUP(B18,'[2]Pivot MI RMX'!$E$5:$H$199,4,0),"")</f>
        <v>X LINE</v>
      </c>
      <c r="N18" s="38">
        <f>IFERROR(VLOOKUP(B18,[2]Catalogue!A:AW,47,0),"")</f>
        <v>42064</v>
      </c>
      <c r="O18" s="38" t="e">
        <f>IF(VLOOKUP(B18,[2]!CatCo4[#Data],48,0)="","",VLOOKUP(B18,[2]!CatCo4[#Data],48,0))</f>
        <v>#REF!</v>
      </c>
      <c r="P18" s="6">
        <f>'[2]Pivot MI RMX'!A13</f>
        <v>9</v>
      </c>
      <c r="T18" s="44"/>
      <c r="U18" s="44" t="s">
        <v>14</v>
      </c>
      <c r="V18" s="44" t="s">
        <v>14</v>
      </c>
      <c r="W18" s="44" t="s">
        <v>14</v>
      </c>
      <c r="X18" s="44" t="s">
        <v>14</v>
      </c>
    </row>
    <row r="19" spans="2:24" ht="16">
      <c r="B19" s="30">
        <v>69570</v>
      </c>
      <c r="C19" s="30" t="s">
        <v>188</v>
      </c>
      <c r="D19" s="31" t="s">
        <v>54</v>
      </c>
      <c r="E19" s="39" t="s">
        <v>230</v>
      </c>
      <c r="F19" s="31" t="s">
        <v>18</v>
      </c>
      <c r="G19" s="40" t="s">
        <v>18</v>
      </c>
      <c r="H19" s="78">
        <v>8918</v>
      </c>
      <c r="I19" s="78">
        <f t="shared" si="2"/>
        <v>8918</v>
      </c>
      <c r="J19" s="56" t="s">
        <v>18</v>
      </c>
      <c r="K19" s="6">
        <f t="shared" si="0"/>
        <v>1</v>
      </c>
      <c r="L19" s="6" t="str">
        <f t="shared" si="1"/>
        <v/>
      </c>
      <c r="M19" s="37" t="str">
        <f>IFERROR(VLOOKUP(B19,'[2]Pivot MI RMX'!$E$5:$H$199,4,0),"")</f>
        <v>X LINE</v>
      </c>
      <c r="N19" s="38">
        <f>IFERROR(VLOOKUP(B19,[2]Catalogue!A:AW,47,0),"")</f>
        <v>43739</v>
      </c>
      <c r="O19" s="38" t="e">
        <f>IF(VLOOKUP(B19,[2]!CatCo4[#Data],48,0)="","",VLOOKUP(B19,[2]!CatCo4[#Data],48,0))</f>
        <v>#REF!</v>
      </c>
      <c r="P19" s="6">
        <f>'[2]Pivot MI RMX'!A14</f>
        <v>10</v>
      </c>
      <c r="T19" s="44"/>
      <c r="U19" s="44" t="s">
        <v>15</v>
      </c>
      <c r="V19" s="44" t="s">
        <v>15</v>
      </c>
      <c r="W19" s="44" t="s">
        <v>15</v>
      </c>
      <c r="X19" s="44" t="s">
        <v>15</v>
      </c>
    </row>
    <row r="20" spans="2:24" ht="16">
      <c r="B20" s="30">
        <v>82235</v>
      </c>
      <c r="C20" s="30" t="s">
        <v>188</v>
      </c>
      <c r="D20" s="31" t="s">
        <v>191</v>
      </c>
      <c r="E20" s="39" t="s">
        <v>231</v>
      </c>
      <c r="F20" s="31" t="s">
        <v>14</v>
      </c>
      <c r="G20" s="40" t="s">
        <v>15</v>
      </c>
      <c r="H20" s="78">
        <v>9091</v>
      </c>
      <c r="I20" s="78">
        <f t="shared" si="2"/>
        <v>9091</v>
      </c>
      <c r="J20" s="56" t="s">
        <v>18</v>
      </c>
      <c r="K20" s="6">
        <f t="shared" si="0"/>
        <v>1</v>
      </c>
      <c r="L20" s="6" t="str">
        <f t="shared" si="1"/>
        <v/>
      </c>
      <c r="M20" s="37" t="str">
        <f>IFERROR(VLOOKUP(B20,'[2]Pivot MI RMX'!$E$5:$H$199,4,0),"")</f>
        <v>X LINE</v>
      </c>
      <c r="N20" s="38">
        <f>IFERROR(VLOOKUP(B20,[2]Catalogue!A:AW,47,0),"")</f>
        <v>39365</v>
      </c>
      <c r="O20" s="38" t="e">
        <f>IF(VLOOKUP(B20,[2]!CatCo4[#Data],48,0)="","",VLOOKUP(B20,[2]!CatCo4[#Data],48,0))</f>
        <v>#REF!</v>
      </c>
      <c r="P20" s="6">
        <f>'[2]Pivot MI RMX'!A15</f>
        <v>11</v>
      </c>
      <c r="T20" s="44"/>
      <c r="U20" s="44" t="s">
        <v>62</v>
      </c>
      <c r="V20" t="s">
        <v>63</v>
      </c>
      <c r="W20" s="44" t="s">
        <v>64</v>
      </c>
      <c r="X20" s="44" t="s">
        <v>65</v>
      </c>
    </row>
    <row r="21" spans="2:24" ht="16">
      <c r="B21" s="30">
        <v>70209</v>
      </c>
      <c r="C21" s="30" t="s">
        <v>147</v>
      </c>
      <c r="D21" s="31" t="s">
        <v>232</v>
      </c>
      <c r="E21" s="39" t="s">
        <v>231</v>
      </c>
      <c r="F21" s="31" t="s">
        <v>18</v>
      </c>
      <c r="G21" s="40" t="s">
        <v>18</v>
      </c>
      <c r="H21" s="78">
        <v>7026</v>
      </c>
      <c r="I21" s="78">
        <f t="shared" si="2"/>
        <v>7026</v>
      </c>
      <c r="J21" s="56" t="s">
        <v>18</v>
      </c>
      <c r="K21" s="6">
        <f t="shared" si="0"/>
        <v>0</v>
      </c>
      <c r="L21" s="6" t="str">
        <f t="shared" si="1"/>
        <v/>
      </c>
      <c r="M21" s="37" t="str">
        <f>IFERROR(VLOOKUP(B21,'[2]Pivot MI RMX'!$E$5:$H$199,4,0),"")</f>
        <v>X LINE</v>
      </c>
      <c r="N21" s="38">
        <f>IFERROR(VLOOKUP(B21,[2]Catalogue!A:AW,47,0),"")</f>
        <v>39479</v>
      </c>
      <c r="O21" s="38" t="e">
        <f>IF(VLOOKUP(B21,[2]!CatCo4[#Data],48,0)="","",VLOOKUP(B21,[2]!CatCo4[#Data],48,0))</f>
        <v>#REF!</v>
      </c>
      <c r="P21" s="6">
        <f>'[2]Pivot MI RMX'!A16</f>
        <v>12</v>
      </c>
      <c r="T21" s="44"/>
      <c r="U21" s="44" t="s">
        <v>71</v>
      </c>
      <c r="V21" s="44" t="s">
        <v>72</v>
      </c>
      <c r="W21" s="44" t="s">
        <v>73</v>
      </c>
      <c r="X21" s="44" t="s">
        <v>74</v>
      </c>
    </row>
    <row r="22" spans="2:24" ht="16">
      <c r="B22" s="30">
        <v>629074</v>
      </c>
      <c r="C22" s="30" t="s">
        <v>43</v>
      </c>
      <c r="D22" s="31" t="s">
        <v>44</v>
      </c>
      <c r="E22" s="39" t="s">
        <v>230</v>
      </c>
      <c r="F22" s="31" t="s">
        <v>18</v>
      </c>
      <c r="G22" s="40" t="s">
        <v>15</v>
      </c>
      <c r="H22" s="78">
        <v>8808</v>
      </c>
      <c r="I22" s="78">
        <f t="shared" si="2"/>
        <v>8808</v>
      </c>
      <c r="J22" s="56" t="s">
        <v>18</v>
      </c>
      <c r="K22" s="6">
        <f t="shared" si="0"/>
        <v>1</v>
      </c>
      <c r="L22" s="6" t="str">
        <f t="shared" si="1"/>
        <v/>
      </c>
      <c r="M22" s="37" t="str">
        <f>IFERROR(VLOOKUP(B22,'[2]Pivot MI RMX'!$E$5:$H$199,4,0),"")</f>
        <v>X LINE</v>
      </c>
      <c r="N22" s="38">
        <f>IFERROR(VLOOKUP(B22,[2]Catalogue!A:AW,47,0),"")</f>
        <v>43739</v>
      </c>
      <c r="O22" s="38" t="e">
        <f>IF(VLOOKUP(B22,[2]!CatCo4[#Data],48,0)="","",VLOOKUP(B22,[2]!CatCo4[#Data],48,0))</f>
        <v>#REF!</v>
      </c>
      <c r="P22" s="6">
        <f>'[2]Pivot MI RMX'!A17</f>
        <v>13</v>
      </c>
      <c r="T22" s="44"/>
      <c r="U22" s="44"/>
      <c r="V22" s="44"/>
      <c r="W22" s="44"/>
      <c r="X22" s="44"/>
    </row>
    <row r="23" spans="2:24" ht="16">
      <c r="B23" s="30">
        <v>168693</v>
      </c>
      <c r="C23" s="30" t="s">
        <v>53</v>
      </c>
      <c r="D23" s="31" t="s">
        <v>54</v>
      </c>
      <c r="E23" s="39" t="s">
        <v>230</v>
      </c>
      <c r="F23" s="31" t="s">
        <v>18</v>
      </c>
      <c r="G23" s="40" t="s">
        <v>18</v>
      </c>
      <c r="H23" s="78">
        <v>7909</v>
      </c>
      <c r="I23" s="78">
        <f t="shared" si="2"/>
        <v>7909</v>
      </c>
      <c r="J23" s="56" t="s">
        <v>18</v>
      </c>
      <c r="K23" s="6">
        <f t="shared" si="0"/>
        <v>0</v>
      </c>
      <c r="L23" s="6" t="str">
        <f t="shared" si="1"/>
        <v/>
      </c>
      <c r="M23" s="37" t="str">
        <f>IFERROR(VLOOKUP(B23,'[2]Pivot MI RMX'!$E$5:$H$199,4,0),"")</f>
        <v>X LINE</v>
      </c>
      <c r="N23" s="38">
        <f>IFERROR(VLOOKUP(B23,[2]Catalogue!A:AW,47,0),"")</f>
        <v>41334</v>
      </c>
      <c r="O23" s="38" t="e">
        <f>IF(VLOOKUP(B23,[2]!CatCo4[#Data],48,0)="","",VLOOKUP(B23,[2]!CatCo4[#Data],48,0))</f>
        <v>#REF!</v>
      </c>
      <c r="P23" s="6">
        <f>'[2]Pivot MI RMX'!A18</f>
        <v>14</v>
      </c>
      <c r="T23" s="44"/>
      <c r="U23" s="44"/>
      <c r="V23" s="44"/>
      <c r="W23" s="44"/>
      <c r="X23" s="44"/>
    </row>
    <row r="24" spans="2:24" ht="16">
      <c r="B24" s="30">
        <v>301471</v>
      </c>
      <c r="C24" s="30" t="s">
        <v>97</v>
      </c>
      <c r="D24" s="31" t="s">
        <v>54</v>
      </c>
      <c r="E24" s="39" t="s">
        <v>230</v>
      </c>
      <c r="F24" s="31" t="s">
        <v>18</v>
      </c>
      <c r="G24" s="40" t="s">
        <v>18</v>
      </c>
      <c r="H24" s="78">
        <v>7227</v>
      </c>
      <c r="I24" s="78">
        <f t="shared" si="2"/>
        <v>7227</v>
      </c>
      <c r="J24" s="56" t="s">
        <v>18</v>
      </c>
      <c r="K24" s="6">
        <f t="shared" si="0"/>
        <v>1</v>
      </c>
      <c r="L24" s="6" t="str">
        <f t="shared" si="1"/>
        <v/>
      </c>
      <c r="M24" s="37" t="str">
        <f>IFERROR(VLOOKUP(B24,'[2]Pivot MI RMX'!$E$5:$H$199,4,0),"")</f>
        <v>X LINE</v>
      </c>
      <c r="N24" s="38">
        <f>IFERROR(VLOOKUP(B24,[2]Catalogue!A:AW,47,0),"")</f>
        <v>42125</v>
      </c>
      <c r="O24" s="38" t="e">
        <f>IF(VLOOKUP(B24,[2]!CatCo4[#Data],48,0)="","",VLOOKUP(B24,[2]!CatCo4[#Data],48,0))</f>
        <v>#REF!</v>
      </c>
      <c r="P24" s="6">
        <f>'[2]Pivot MI RMX'!A19</f>
        <v>15</v>
      </c>
      <c r="T24" s="44"/>
      <c r="U24" s="44" t="s">
        <v>82</v>
      </c>
      <c r="V24" t="s">
        <v>83</v>
      </c>
      <c r="W24" t="s">
        <v>16</v>
      </c>
      <c r="X24" s="44" t="s">
        <v>84</v>
      </c>
    </row>
    <row r="25" spans="2:24" ht="16">
      <c r="B25" s="30" t="s">
        <v>99</v>
      </c>
      <c r="C25" s="30" t="s">
        <v>58</v>
      </c>
      <c r="D25" s="31" t="s">
        <v>18</v>
      </c>
      <c r="E25" s="39" t="s">
        <v>18</v>
      </c>
      <c r="F25" s="31" t="s">
        <v>18</v>
      </c>
      <c r="G25" s="40" t="s">
        <v>18</v>
      </c>
      <c r="H25" s="78"/>
      <c r="I25" s="78" t="str">
        <f t="shared" si="2"/>
        <v/>
      </c>
      <c r="J25" s="56" t="s">
        <v>18</v>
      </c>
      <c r="K25" s="6">
        <f t="shared" si="0"/>
        <v>0</v>
      </c>
      <c r="L25" s="6" t="str">
        <f t="shared" si="1"/>
        <v>HEADLINE</v>
      </c>
      <c r="M25" s="37" t="str">
        <f>IFERROR(VLOOKUP(B25,'[2]Pivot MI RMX'!$E$5:$H$199,4,0),"")</f>
        <v/>
      </c>
      <c r="N25" s="38" t="str">
        <f>IFERROR(VLOOKUP(B25,[2]Catalogue!A:AW,47,0),"")</f>
        <v/>
      </c>
      <c r="O25" s="38" t="e">
        <f>IF(VLOOKUP(B25,[2]!CatCo4[#Data],48,0)="","",VLOOKUP(B25,[2]!CatCo4[#Data],48,0))</f>
        <v>#REF!</v>
      </c>
      <c r="P25" s="6">
        <f>'[2]Pivot MI RMX'!A20</f>
        <v>16</v>
      </c>
      <c r="T25" s="44" t="s">
        <v>87</v>
      </c>
      <c r="U25" s="44" t="s">
        <v>233</v>
      </c>
      <c r="V25" s="44" t="s">
        <v>234</v>
      </c>
      <c r="W25" s="44" t="s">
        <v>235</v>
      </c>
      <c r="X25" s="44" t="s">
        <v>236</v>
      </c>
    </row>
    <row r="26" spans="2:24" ht="16">
      <c r="B26" s="30">
        <v>666659</v>
      </c>
      <c r="C26" s="30" t="s">
        <v>114</v>
      </c>
      <c r="D26" s="31" t="s">
        <v>115</v>
      </c>
      <c r="E26" s="39" t="s">
        <v>237</v>
      </c>
      <c r="F26" s="31" t="s">
        <v>14</v>
      </c>
      <c r="G26" s="40" t="s">
        <v>15</v>
      </c>
      <c r="H26" s="78">
        <v>4408</v>
      </c>
      <c r="I26" s="78">
        <f t="shared" si="2"/>
        <v>4408</v>
      </c>
      <c r="J26" s="56" t="s">
        <v>18</v>
      </c>
      <c r="K26" s="6">
        <f t="shared" si="0"/>
        <v>1</v>
      </c>
      <c r="L26" s="6" t="str">
        <f t="shared" si="1"/>
        <v/>
      </c>
      <c r="M26" s="37" t="str">
        <f>IFERROR(VLOOKUP(B26,'[2]Pivot MI RMX'!$E$5:$H$199,4,0),"")</f>
        <v>X MULTI</v>
      </c>
      <c r="N26" s="38">
        <f>IFERROR(VLOOKUP(B26,[2]Catalogue!A:AW,47,0),"")</f>
        <v>39508</v>
      </c>
      <c r="O26" s="38" t="e">
        <f>IF(VLOOKUP(B26,[2]!CatCo4[#Data],48,0)="","",VLOOKUP(B26,[2]!CatCo4[#Data],48,0))</f>
        <v>#REF!</v>
      </c>
      <c r="P26" s="6">
        <f>'[2]Pivot MI RMX'!A21</f>
        <v>17</v>
      </c>
      <c r="T26" s="44" t="s">
        <v>92</v>
      </c>
      <c r="U26" s="44" t="s">
        <v>238</v>
      </c>
      <c r="V26" s="44" t="s">
        <v>117</v>
      </c>
      <c r="W26" s="44" t="s">
        <v>116</v>
      </c>
      <c r="X26" s="44" t="s">
        <v>239</v>
      </c>
    </row>
    <row r="27" spans="2:24" ht="16">
      <c r="B27" s="30">
        <v>811858</v>
      </c>
      <c r="C27" s="30" t="s">
        <v>118</v>
      </c>
      <c r="D27" s="31" t="s">
        <v>119</v>
      </c>
      <c r="E27" s="39" t="s">
        <v>237</v>
      </c>
      <c r="F27" s="31" t="s">
        <v>14</v>
      </c>
      <c r="G27" s="40" t="s">
        <v>15</v>
      </c>
      <c r="H27" s="78">
        <v>4526</v>
      </c>
      <c r="I27" s="78">
        <f t="shared" si="2"/>
        <v>4526</v>
      </c>
      <c r="J27" s="56" t="s">
        <v>18</v>
      </c>
      <c r="K27" s="6">
        <f t="shared" si="0"/>
        <v>0</v>
      </c>
      <c r="L27" s="6" t="str">
        <f t="shared" si="1"/>
        <v/>
      </c>
      <c r="M27" s="37" t="str">
        <f>IFERROR(VLOOKUP(B27,'[2]Pivot MI RMX'!$E$5:$H$199,4,0),"")</f>
        <v>X MULTI</v>
      </c>
      <c r="N27" s="38">
        <f>IFERROR(VLOOKUP(B27,[2]Catalogue!A:AW,47,0),"")</f>
        <v>39836</v>
      </c>
      <c r="O27" s="38" t="e">
        <f>IF(VLOOKUP(B27,[2]!CatCo4[#Data],48,0)="","",VLOOKUP(B27,[2]!CatCo4[#Data],48,0))</f>
        <v>#REF!</v>
      </c>
      <c r="P27" s="6">
        <f>'[2]Pivot MI RMX'!A22</f>
        <v>18</v>
      </c>
      <c r="T27" s="44" t="s">
        <v>120</v>
      </c>
      <c r="U27" s="44" t="s">
        <v>121</v>
      </c>
      <c r="V27" s="44" t="s">
        <v>122</v>
      </c>
      <c r="W27" s="44" t="s">
        <v>58</v>
      </c>
      <c r="X27" s="44" t="s">
        <v>123</v>
      </c>
    </row>
    <row r="28" spans="2:24" ht="16">
      <c r="B28" s="30">
        <v>932150</v>
      </c>
      <c r="C28" s="30" t="s">
        <v>130</v>
      </c>
      <c r="D28" s="31" t="s">
        <v>119</v>
      </c>
      <c r="E28" s="39" t="s">
        <v>240</v>
      </c>
      <c r="F28" s="31" t="s">
        <v>14</v>
      </c>
      <c r="G28" s="40" t="s">
        <v>15</v>
      </c>
      <c r="H28" s="78">
        <v>4685</v>
      </c>
      <c r="I28" s="78">
        <f t="shared" si="2"/>
        <v>4685</v>
      </c>
      <c r="J28" s="56" t="s">
        <v>18</v>
      </c>
      <c r="K28" s="6">
        <f t="shared" si="0"/>
        <v>1</v>
      </c>
      <c r="L28" s="6" t="str">
        <f t="shared" si="1"/>
        <v/>
      </c>
      <c r="M28" s="37" t="str">
        <f>IFERROR(VLOOKUP(B28,'[2]Pivot MI RMX'!$E$5:$H$199,4,0),"")</f>
        <v>X MULTI</v>
      </c>
      <c r="N28" s="38">
        <f>IFERROR(VLOOKUP(B28,[2]Catalogue!A:AW,47,0),"")</f>
        <v>43040</v>
      </c>
      <c r="O28" s="38" t="e">
        <f>IF(VLOOKUP(B28,[2]!CatCo4[#Data],48,0)="","",VLOOKUP(B28,[2]!CatCo4[#Data],48,0))</f>
        <v>#REF!</v>
      </c>
      <c r="P28" s="6">
        <f>'[2]Pivot MI RMX'!A23</f>
        <v>19</v>
      </c>
      <c r="T28" s="44" t="s">
        <v>126</v>
      </c>
      <c r="U28" s="44" t="s">
        <v>127</v>
      </c>
      <c r="V28" s="44" t="s">
        <v>128</v>
      </c>
      <c r="W28" s="44" t="s">
        <v>91</v>
      </c>
      <c r="X28" s="44" t="s">
        <v>129</v>
      </c>
    </row>
    <row r="29" spans="2:24" ht="16">
      <c r="B29" s="30">
        <v>787052</v>
      </c>
      <c r="C29" s="30" t="s">
        <v>135</v>
      </c>
      <c r="D29" s="31" t="s">
        <v>125</v>
      </c>
      <c r="E29" s="39" t="s">
        <v>240</v>
      </c>
      <c r="F29" s="31" t="s">
        <v>14</v>
      </c>
      <c r="G29" s="40" t="s">
        <v>15</v>
      </c>
      <c r="H29" s="78">
        <v>4731</v>
      </c>
      <c r="I29" s="78">
        <f t="shared" si="2"/>
        <v>4731</v>
      </c>
      <c r="J29" s="56" t="s">
        <v>18</v>
      </c>
      <c r="K29" s="6">
        <f t="shared" si="0"/>
        <v>0</v>
      </c>
      <c r="L29" s="6" t="str">
        <f t="shared" si="1"/>
        <v/>
      </c>
      <c r="M29" s="37" t="str">
        <f>IFERROR(VLOOKUP(B29,'[2]Pivot MI RMX'!$E$5:$H$199,4,0),"")</f>
        <v>X MULTI</v>
      </c>
      <c r="N29" s="38">
        <f>IFERROR(VLOOKUP(B29,[2]Catalogue!A:AW,47,0),"")</f>
        <v>42979</v>
      </c>
      <c r="O29" s="38" t="e">
        <f>IF(VLOOKUP(B29,[2]!CatCo4[#Data],48,0)="","",VLOOKUP(B29,[2]!CatCo4[#Data],48,0))</f>
        <v>#REF!</v>
      </c>
      <c r="P29" s="6">
        <f>'[2]Pivot MI RMX'!A24</f>
        <v>20</v>
      </c>
      <c r="T29" s="44"/>
      <c r="U29" s="44" t="str">
        <f>"MICHELIN DANMARK PRISLISTE"&amp;" "&amp;T7</f>
        <v>MICHELIN DANMARK PRISLISTE 2025-01</v>
      </c>
      <c r="V29" s="44" t="str">
        <f>"MICHELIN SUOMI kuorma- ja linja-autorengashinnasto"&amp;" "&amp;T7</f>
        <v>MICHELIN SUOMI kuorma- ja linja-autorengashinnasto 2025-01</v>
      </c>
      <c r="W29" s="44" t="str">
        <f>"MICHELIN NORGE PRISLISTE"&amp;" "&amp;T7</f>
        <v>MICHELIN NORGE PRISLISTE 2025-01</v>
      </c>
      <c r="X29" s="44" t="str">
        <f>"MICHELIN SVERIGE PRISLISTA"&amp;" "&amp;T7</f>
        <v>MICHELIN SVERIGE PRISLISTA 2025-01</v>
      </c>
    </row>
    <row r="30" spans="2:24" ht="16">
      <c r="B30" s="30">
        <v>735331</v>
      </c>
      <c r="C30" s="30" t="s">
        <v>142</v>
      </c>
      <c r="D30" s="31" t="s">
        <v>143</v>
      </c>
      <c r="E30" s="39" t="s">
        <v>240</v>
      </c>
      <c r="F30" s="31" t="s">
        <v>14</v>
      </c>
      <c r="G30" s="40" t="s">
        <v>15</v>
      </c>
      <c r="H30" s="78">
        <v>5496</v>
      </c>
      <c r="I30" s="78">
        <f t="shared" si="2"/>
        <v>5496</v>
      </c>
      <c r="J30" s="56" t="s">
        <v>18</v>
      </c>
      <c r="K30" s="6">
        <f t="shared" si="0"/>
        <v>1</v>
      </c>
      <c r="L30" s="6" t="str">
        <f t="shared" si="1"/>
        <v/>
      </c>
      <c r="M30" s="37" t="str">
        <f>IFERROR(VLOOKUP(B30,'[2]Pivot MI RMX'!$E$5:$H$199,4,0),"")</f>
        <v>X MULTI</v>
      </c>
      <c r="N30" s="38">
        <f>IFERROR(VLOOKUP(B30,[2]Catalogue!A:AW,47,0),"")</f>
        <v>42979</v>
      </c>
      <c r="O30" s="38" t="e">
        <f>IF(VLOOKUP(B30,[2]!CatCo4[#Data],48,0)="","",VLOOKUP(B30,[2]!CatCo4[#Data],48,0))</f>
        <v>#REF!</v>
      </c>
      <c r="P30" s="6">
        <f>'[2]Pivot MI RMX'!A25</f>
        <v>21</v>
      </c>
      <c r="T30" s="44"/>
      <c r="U30" s="44" t="s">
        <v>241</v>
      </c>
      <c r="V30" s="44" t="s">
        <v>242</v>
      </c>
      <c r="W30" t="s">
        <v>6</v>
      </c>
      <c r="X30" s="44" t="s">
        <v>243</v>
      </c>
    </row>
    <row r="31" spans="2:24" ht="16">
      <c r="B31" s="30">
        <v>405857</v>
      </c>
      <c r="C31" s="30" t="s">
        <v>147</v>
      </c>
      <c r="D31" s="31" t="s">
        <v>244</v>
      </c>
      <c r="E31" s="39" t="s">
        <v>245</v>
      </c>
      <c r="F31" s="31" t="s">
        <v>14</v>
      </c>
      <c r="G31" s="40" t="s">
        <v>15</v>
      </c>
      <c r="H31" s="78">
        <v>7026</v>
      </c>
      <c r="I31" s="78">
        <f t="shared" si="2"/>
        <v>7026</v>
      </c>
      <c r="J31" s="56" t="s">
        <v>18</v>
      </c>
      <c r="K31" s="6">
        <f t="shared" si="0"/>
        <v>0</v>
      </c>
      <c r="L31" s="6" t="str">
        <f t="shared" si="1"/>
        <v/>
      </c>
      <c r="M31" s="37" t="str">
        <f>IFERROR(VLOOKUP(B31,'[2]Pivot MI RMX'!$E$5:$H$199,4,0),"")</f>
        <v>X MULTI</v>
      </c>
      <c r="N31" s="38">
        <f>IFERROR(VLOOKUP(B31,[2]Catalogue!A:AW,47,0),"")</f>
        <v>39366</v>
      </c>
      <c r="O31" s="38" t="e">
        <f>IF(VLOOKUP(B31,[2]!CatCo4[#Data],48,0)="","",VLOOKUP(B31,[2]!CatCo4[#Data],48,0))</f>
        <v>#REF!</v>
      </c>
      <c r="P31" s="6">
        <f>'[2]Pivot MI RMX'!A26</f>
        <v>22</v>
      </c>
      <c r="T31" s="44"/>
      <c r="U31" s="44" t="s">
        <v>246</v>
      </c>
      <c r="V31" s="44" t="s">
        <v>247</v>
      </c>
      <c r="W31" s="44" t="s">
        <v>7</v>
      </c>
      <c r="X31" s="44" t="s">
        <v>248</v>
      </c>
    </row>
    <row r="32" spans="2:24" ht="16">
      <c r="B32" s="30">
        <v>37026</v>
      </c>
      <c r="C32" s="30" t="s">
        <v>25</v>
      </c>
      <c r="D32" s="31" t="s">
        <v>26</v>
      </c>
      <c r="E32" s="39" t="s">
        <v>240</v>
      </c>
      <c r="F32" s="31" t="s">
        <v>14</v>
      </c>
      <c r="G32" s="40" t="s">
        <v>15</v>
      </c>
      <c r="H32" s="78">
        <v>7814</v>
      </c>
      <c r="I32" s="78">
        <f t="shared" si="2"/>
        <v>7814</v>
      </c>
      <c r="J32" s="56" t="s">
        <v>18</v>
      </c>
      <c r="K32" s="6">
        <f t="shared" si="0"/>
        <v>1</v>
      </c>
      <c r="L32" s="6" t="str">
        <f t="shared" si="1"/>
        <v/>
      </c>
      <c r="M32" s="37" t="str">
        <f>IFERROR(VLOOKUP(B32,'[2]Pivot MI RMX'!$E$5:$H$199,4,0),"")</f>
        <v>X MULTI</v>
      </c>
      <c r="N32" s="38">
        <f>IFERROR(VLOOKUP(B32,[2]Catalogue!A:AW,47,0),"")</f>
        <v>44013</v>
      </c>
      <c r="O32" s="38" t="e">
        <f>IF(VLOOKUP(B32,[2]!CatCo4[#Data],48,0)="","",VLOOKUP(B32,[2]!CatCo4[#Data],48,0))</f>
        <v>#REF!</v>
      </c>
      <c r="P32" s="6">
        <f>'[2]Pivot MI RMX'!A27</f>
        <v>23</v>
      </c>
      <c r="T32" s="44"/>
      <c r="U32" s="44" t="s">
        <v>82</v>
      </c>
      <c r="V32" s="44" t="s">
        <v>83</v>
      </c>
      <c r="W32" s="44" t="s">
        <v>16</v>
      </c>
      <c r="X32" s="44" t="s">
        <v>84</v>
      </c>
    </row>
    <row r="33" spans="2:24" ht="16">
      <c r="B33" s="30">
        <v>552938</v>
      </c>
      <c r="C33" s="30" t="s">
        <v>66</v>
      </c>
      <c r="D33" s="31" t="s">
        <v>102</v>
      </c>
      <c r="E33" s="39" t="s">
        <v>249</v>
      </c>
      <c r="F33" s="31" t="s">
        <v>14</v>
      </c>
      <c r="G33" s="40" t="s">
        <v>15</v>
      </c>
      <c r="H33" s="78">
        <v>8052</v>
      </c>
      <c r="I33" s="78">
        <f t="shared" si="2"/>
        <v>8052</v>
      </c>
      <c r="J33" s="56" t="s">
        <v>18</v>
      </c>
      <c r="K33" s="6">
        <f t="shared" si="0"/>
        <v>0</v>
      </c>
      <c r="L33" s="6" t="str">
        <f t="shared" si="1"/>
        <v/>
      </c>
      <c r="M33" s="37" t="str">
        <f>IFERROR(VLOOKUP(B33,'[2]Pivot MI RMX'!$E$5:$H$199,4,0),"")</f>
        <v>X MULTI</v>
      </c>
      <c r="N33" s="38">
        <f>IFERROR(VLOOKUP(B33,[2]Catalogue!A:AW,47,0),"")</f>
        <v>39366</v>
      </c>
      <c r="O33" s="38" t="e">
        <f>IF(VLOOKUP(B33,[2]!CatCo4[#Data],48,0)="","",VLOOKUP(B33,[2]!CatCo4[#Data],48,0))</f>
        <v>#REF!</v>
      </c>
      <c r="P33" s="6">
        <f>'[2]Pivot MI RMX'!A28</f>
        <v>24</v>
      </c>
    </row>
    <row r="34" spans="2:24" ht="16">
      <c r="B34" s="30">
        <v>571896</v>
      </c>
      <c r="C34" s="30" t="s">
        <v>66</v>
      </c>
      <c r="D34" s="31" t="s">
        <v>75</v>
      </c>
      <c r="E34" s="39" t="s">
        <v>250</v>
      </c>
      <c r="F34" s="31" t="s">
        <v>14</v>
      </c>
      <c r="G34" s="40" t="s">
        <v>15</v>
      </c>
      <c r="H34" s="78">
        <v>7585</v>
      </c>
      <c r="I34" s="78">
        <f t="shared" si="2"/>
        <v>7585</v>
      </c>
      <c r="J34" s="56" t="s">
        <v>18</v>
      </c>
      <c r="K34" s="6">
        <f t="shared" si="0"/>
        <v>0</v>
      </c>
      <c r="L34" s="6" t="str">
        <f t="shared" si="1"/>
        <v/>
      </c>
      <c r="M34" s="37" t="str">
        <f>IFERROR(VLOOKUP(B34,'[2]Pivot MI RMX'!$E$5:$H$199,4,0),"")</f>
        <v>X MULTI</v>
      </c>
      <c r="N34" s="38">
        <f>IFERROR(VLOOKUP(B34,[2]Catalogue!A:AW,47,0),"")</f>
        <v>41530</v>
      </c>
      <c r="O34" s="38" t="e">
        <f>IF(VLOOKUP(B34,[2]!CatCo4[#Data],48,0)="","",VLOOKUP(B34,[2]!CatCo4[#Data],48,0))</f>
        <v>#REF!</v>
      </c>
      <c r="P34" s="6">
        <f>'[2]Pivot MI RMX'!A29</f>
        <v>25</v>
      </c>
    </row>
    <row r="35" spans="2:24" ht="16">
      <c r="B35" s="30">
        <v>243010</v>
      </c>
      <c r="C35" s="30" t="s">
        <v>66</v>
      </c>
      <c r="D35" s="31" t="s">
        <v>80</v>
      </c>
      <c r="E35" s="39" t="s">
        <v>251</v>
      </c>
      <c r="F35" s="31" t="s">
        <v>14</v>
      </c>
      <c r="G35" s="40" t="s">
        <v>15</v>
      </c>
      <c r="H35" s="78">
        <v>8052</v>
      </c>
      <c r="I35" s="78">
        <f t="shared" si="2"/>
        <v>8052</v>
      </c>
      <c r="J35" s="56" t="s">
        <v>18</v>
      </c>
      <c r="K35" s="6">
        <f t="shared" si="0"/>
        <v>0</v>
      </c>
      <c r="L35" s="6" t="str">
        <f t="shared" si="1"/>
        <v/>
      </c>
      <c r="M35" s="37" t="str">
        <f>IFERROR(VLOOKUP(B35,'[2]Pivot MI RMX'!$E$5:$H$199,4,0),"")</f>
        <v>X MULTI</v>
      </c>
      <c r="N35" s="38">
        <f>IFERROR(VLOOKUP(B35,[2]Catalogue!A:AW,47,0),"")</f>
        <v>45108</v>
      </c>
      <c r="O35" s="38" t="e">
        <f>IF(VLOOKUP(B35,[2]!CatCo4[#Data],48,0)="","",VLOOKUP(B35,[2]!CatCo4[#Data],48,0))</f>
        <v>#REF!</v>
      </c>
      <c r="P35" s="6">
        <f>'[2]Pivot MI RMX'!A30</f>
        <v>26</v>
      </c>
    </row>
    <row r="36" spans="2:24" ht="16">
      <c r="B36" s="30">
        <v>487457</v>
      </c>
      <c r="C36" s="30" t="s">
        <v>170</v>
      </c>
      <c r="D36" s="31" t="s">
        <v>171</v>
      </c>
      <c r="E36" s="39" t="s">
        <v>240</v>
      </c>
      <c r="F36" s="31" t="s">
        <v>14</v>
      </c>
      <c r="G36" s="40" t="s">
        <v>15</v>
      </c>
      <c r="H36" s="78">
        <v>8531</v>
      </c>
      <c r="I36" s="78">
        <f t="shared" si="2"/>
        <v>8531</v>
      </c>
      <c r="J36" s="56" t="s">
        <v>18</v>
      </c>
      <c r="K36" s="6">
        <f t="shared" si="0"/>
        <v>1</v>
      </c>
      <c r="L36" s="6" t="str">
        <f t="shared" si="1"/>
        <v/>
      </c>
      <c r="M36" s="37" t="str">
        <f>IFERROR(VLOOKUP(B36,'[2]Pivot MI RMX'!$E$5:$H$199,4,0),"")</f>
        <v>X MULTI</v>
      </c>
      <c r="N36" s="38">
        <f>IFERROR(VLOOKUP(B36,[2]Catalogue!A:AW,47,0),"")</f>
        <v>45170</v>
      </c>
      <c r="O36" s="38" t="e">
        <f>IF(VLOOKUP(B36,[2]!CatCo4[#Data],48,0)="","",VLOOKUP(B36,[2]!CatCo4[#Data],48,0))</f>
        <v>#REF!</v>
      </c>
      <c r="P36" s="6">
        <f>'[2]Pivot MI RMX'!A31</f>
        <v>27</v>
      </c>
    </row>
    <row r="37" spans="2:24" ht="16">
      <c r="B37" s="30">
        <v>360188</v>
      </c>
      <c r="C37" s="30" t="s">
        <v>31</v>
      </c>
      <c r="D37" s="31" t="s">
        <v>75</v>
      </c>
      <c r="E37" s="39" t="s">
        <v>252</v>
      </c>
      <c r="F37" s="31" t="s">
        <v>14</v>
      </c>
      <c r="G37" s="40" t="s">
        <v>15</v>
      </c>
      <c r="H37" s="78">
        <v>8375</v>
      </c>
      <c r="I37" s="78">
        <f t="shared" si="2"/>
        <v>8375</v>
      </c>
      <c r="J37" s="56" t="s">
        <v>18</v>
      </c>
      <c r="K37" s="6">
        <f t="shared" si="0"/>
        <v>0</v>
      </c>
      <c r="L37" s="6" t="str">
        <f t="shared" si="1"/>
        <v/>
      </c>
      <c r="M37" s="37" t="str">
        <f>IFERROR(VLOOKUP(B37,'[2]Pivot MI RMX'!$E$5:$H$199,4,0),"")</f>
        <v>X MULTI</v>
      </c>
      <c r="N37" s="38">
        <f>IFERROR(VLOOKUP(B37,[2]Catalogue!A:AW,47,0),"")</f>
        <v>39857</v>
      </c>
      <c r="O37" s="38" t="e">
        <f>IF(VLOOKUP(B37,[2]!CatCo4[#Data],48,0)="","",VLOOKUP(B37,[2]!CatCo4[#Data],48,0))</f>
        <v>#REF!</v>
      </c>
      <c r="P37" s="6">
        <f>'[2]Pivot MI RMX'!A32</f>
        <v>28</v>
      </c>
    </row>
    <row r="38" spans="2:24" ht="16">
      <c r="B38" s="30">
        <v>636846</v>
      </c>
      <c r="C38" s="30" t="s">
        <v>31</v>
      </c>
      <c r="D38" s="31" t="s">
        <v>75</v>
      </c>
      <c r="E38" s="39" t="s">
        <v>240</v>
      </c>
      <c r="F38" s="31" t="s">
        <v>14</v>
      </c>
      <c r="G38" s="40" t="s">
        <v>15</v>
      </c>
      <c r="H38" s="78">
        <v>8375</v>
      </c>
      <c r="I38" s="78">
        <f t="shared" si="2"/>
        <v>8375</v>
      </c>
      <c r="J38" s="56" t="s">
        <v>18</v>
      </c>
      <c r="K38" s="6">
        <f t="shared" si="0"/>
        <v>0</v>
      </c>
      <c r="L38" s="6" t="str">
        <f t="shared" si="1"/>
        <v/>
      </c>
      <c r="M38" s="37" t="str">
        <f>IFERROR(VLOOKUP(B38,'[2]Pivot MI RMX'!$E$5:$H$199,4,0),"")</f>
        <v>X MULTI</v>
      </c>
      <c r="N38" s="38">
        <f>IFERROR(VLOOKUP(B38,[2]Catalogue!A:AW,47,0),"")</f>
        <v>42979</v>
      </c>
      <c r="O38" s="38" t="e">
        <f>IF(VLOOKUP(B38,[2]!CatCo4[#Data],48,0)="","",VLOOKUP(B38,[2]!CatCo4[#Data],48,0))</f>
        <v>#REF!</v>
      </c>
      <c r="P38" s="6">
        <f>'[2]Pivot MI RMX'!A33</f>
        <v>29</v>
      </c>
      <c r="U38" s="6" t="s">
        <v>30</v>
      </c>
      <c r="V38" s="6" t="s">
        <v>42</v>
      </c>
      <c r="W38" s="6" t="s">
        <v>8</v>
      </c>
      <c r="X38" s="6" t="s">
        <v>41</v>
      </c>
    </row>
    <row r="39" spans="2:24" ht="16">
      <c r="B39" s="30">
        <v>247491</v>
      </c>
      <c r="C39" s="30" t="s">
        <v>37</v>
      </c>
      <c r="D39" s="31" t="s">
        <v>80</v>
      </c>
      <c r="E39" s="39" t="s">
        <v>251</v>
      </c>
      <c r="F39" s="31" t="s">
        <v>14</v>
      </c>
      <c r="G39" s="40" t="s">
        <v>15</v>
      </c>
      <c r="H39" s="78">
        <v>8233</v>
      </c>
      <c r="I39" s="78">
        <f t="shared" si="2"/>
        <v>8233</v>
      </c>
      <c r="J39" s="56" t="s">
        <v>18</v>
      </c>
      <c r="K39" s="6">
        <f t="shared" si="0"/>
        <v>1</v>
      </c>
      <c r="L39" s="6" t="str">
        <f t="shared" si="1"/>
        <v/>
      </c>
      <c r="M39" s="37" t="str">
        <f>IFERROR(VLOOKUP(B39,'[2]Pivot MI RMX'!$E$5:$H$199,4,0),"")</f>
        <v>X MULTI</v>
      </c>
      <c r="N39" s="38">
        <f>IFERROR(VLOOKUP(B39,[2]Catalogue!A:AW,47,0),"")</f>
        <v>44774</v>
      </c>
      <c r="O39" s="38" t="e">
        <f>IF(VLOOKUP(B39,[2]!CatCo4[#Data],48,0)="","",VLOOKUP(B39,[2]!CatCo4[#Data],48,0))</f>
        <v>#REF!</v>
      </c>
      <c r="P39" s="6">
        <f>'[2]Pivot MI RMX'!A34</f>
        <v>30</v>
      </c>
      <c r="T39" s="6" t="s">
        <v>87</v>
      </c>
      <c r="U39" s="6" t="s">
        <v>233</v>
      </c>
      <c r="V39" s="6" t="s">
        <v>234</v>
      </c>
      <c r="W39" s="6" t="s">
        <v>235</v>
      </c>
      <c r="X39" s="6" t="s">
        <v>236</v>
      </c>
    </row>
    <row r="40" spans="2:24" ht="16">
      <c r="B40" s="30">
        <v>309737</v>
      </c>
      <c r="C40" s="30" t="s">
        <v>37</v>
      </c>
      <c r="D40" s="31" t="s">
        <v>80</v>
      </c>
      <c r="E40" s="39" t="s">
        <v>250</v>
      </c>
      <c r="F40" s="31" t="s">
        <v>14</v>
      </c>
      <c r="G40" s="40" t="s">
        <v>15</v>
      </c>
      <c r="H40" s="78">
        <v>7381</v>
      </c>
      <c r="I40" s="78">
        <f t="shared" si="2"/>
        <v>7381</v>
      </c>
      <c r="J40" s="56" t="s">
        <v>18</v>
      </c>
      <c r="K40" s="6">
        <f t="shared" si="0"/>
        <v>1</v>
      </c>
      <c r="L40" s="6" t="str">
        <f t="shared" si="1"/>
        <v/>
      </c>
      <c r="M40" s="37" t="str">
        <f>IFERROR(VLOOKUP(B40,'[2]Pivot MI RMX'!$E$5:$H$199,4,0),"")</f>
        <v>X MULTI</v>
      </c>
      <c r="N40" s="38">
        <f>IFERROR(VLOOKUP(B40,[2]Catalogue!A:AW,47,0),"")</f>
        <v>40634</v>
      </c>
      <c r="O40" s="38" t="e">
        <f>IF(VLOOKUP(B40,[2]!CatCo4[#Data],48,0)="","",VLOOKUP(B40,[2]!CatCo4[#Data],48,0))</f>
        <v>#REF!</v>
      </c>
      <c r="P40" s="6">
        <f>'[2]Pivot MI RMX'!A35</f>
        <v>31</v>
      </c>
      <c r="T40" s="6" t="s">
        <v>92</v>
      </c>
      <c r="U40" s="6" t="s">
        <v>116</v>
      </c>
      <c r="V40" s="6" t="s">
        <v>117</v>
      </c>
      <c r="W40" s="6" t="s">
        <v>116</v>
      </c>
      <c r="X40" s="6" t="s">
        <v>239</v>
      </c>
    </row>
    <row r="41" spans="2:24" ht="16">
      <c r="B41" s="30">
        <v>478992</v>
      </c>
      <c r="C41" s="30" t="s">
        <v>37</v>
      </c>
      <c r="D41" s="31" t="s">
        <v>80</v>
      </c>
      <c r="E41" s="39" t="s">
        <v>253</v>
      </c>
      <c r="F41" s="31" t="s">
        <v>14</v>
      </c>
      <c r="G41" s="40" t="s">
        <v>15</v>
      </c>
      <c r="H41" s="78">
        <v>8146</v>
      </c>
      <c r="I41" s="78">
        <f t="shared" si="2"/>
        <v>8146</v>
      </c>
      <c r="J41" s="56" t="s">
        <v>18</v>
      </c>
      <c r="K41" s="6">
        <f t="shared" si="0"/>
        <v>1</v>
      </c>
      <c r="L41" s="6" t="str">
        <f t="shared" si="1"/>
        <v/>
      </c>
      <c r="M41" s="37" t="str">
        <f>IFERROR(VLOOKUP(B41,'[2]Pivot MI RMX'!$E$5:$H$199,4,0),"")</f>
        <v>X MULTI</v>
      </c>
      <c r="N41" s="38">
        <f>IFERROR(VLOOKUP(B41,[2]Catalogue!A:AW,47,0),"")</f>
        <v>44287</v>
      </c>
      <c r="O41" s="38" t="e">
        <f>IF(VLOOKUP(B41,[2]!CatCo4[#Data],48,0)="","",VLOOKUP(B41,[2]!CatCo4[#Data],48,0))</f>
        <v>#REF!</v>
      </c>
      <c r="P41" s="6">
        <f>'[2]Pivot MI RMX'!A36</f>
        <v>32</v>
      </c>
      <c r="T41" s="6" t="s">
        <v>120</v>
      </c>
      <c r="U41" s="6" t="s">
        <v>121</v>
      </c>
      <c r="V41" s="6" t="s">
        <v>122</v>
      </c>
      <c r="W41" s="6" t="s">
        <v>58</v>
      </c>
      <c r="X41" s="6" t="s">
        <v>123</v>
      </c>
    </row>
    <row r="42" spans="2:24" ht="16">
      <c r="B42" s="30">
        <v>121407</v>
      </c>
      <c r="C42" s="30" t="s">
        <v>37</v>
      </c>
      <c r="D42" s="31" t="s">
        <v>38</v>
      </c>
      <c r="E42" s="39" t="s">
        <v>254</v>
      </c>
      <c r="F42" s="31" t="s">
        <v>14</v>
      </c>
      <c r="G42" s="40" t="s">
        <v>15</v>
      </c>
      <c r="H42" s="78">
        <v>7614</v>
      </c>
      <c r="I42" s="78">
        <f t="shared" ref="I42:I73" si="3">IF(H42="","",H42*(1-$I$3))</f>
        <v>7614</v>
      </c>
      <c r="J42" s="56" t="s">
        <v>18</v>
      </c>
      <c r="K42" s="6">
        <f t="shared" si="0"/>
        <v>1</v>
      </c>
      <c r="L42" s="6" t="str">
        <f t="shared" si="1"/>
        <v/>
      </c>
      <c r="M42" s="37" t="str">
        <f>IFERROR(VLOOKUP(B42,'[2]Pivot MI RMX'!$E$5:$H$199,4,0),"")</f>
        <v>X MULTI</v>
      </c>
      <c r="N42" s="38">
        <f>IFERROR(VLOOKUP(B42,[2]Catalogue!A:AW,47,0),"")</f>
        <v>45413</v>
      </c>
      <c r="O42" s="38" t="e">
        <f>IF(VLOOKUP(B42,[2]!CatCo4[#Data],48,0)="","",VLOOKUP(B42,[2]!CatCo4[#Data],48,0))</f>
        <v>#REF!</v>
      </c>
      <c r="P42" s="6">
        <f>'[2]Pivot MI RMX'!A37</f>
        <v>33</v>
      </c>
      <c r="T42" s="6" t="s">
        <v>126</v>
      </c>
      <c r="U42" s="6" t="s">
        <v>127</v>
      </c>
      <c r="V42" s="6" t="s">
        <v>128</v>
      </c>
      <c r="W42" s="6" t="s">
        <v>91</v>
      </c>
      <c r="X42" s="6" t="s">
        <v>129</v>
      </c>
    </row>
    <row r="43" spans="2:24" ht="16">
      <c r="B43" s="30">
        <v>940195</v>
      </c>
      <c r="C43" s="30" t="s">
        <v>37</v>
      </c>
      <c r="D43" s="31" t="s">
        <v>80</v>
      </c>
      <c r="E43" s="39" t="s">
        <v>249</v>
      </c>
      <c r="F43" s="31" t="s">
        <v>14</v>
      </c>
      <c r="G43" s="40" t="s">
        <v>15</v>
      </c>
      <c r="H43" s="78">
        <v>8233</v>
      </c>
      <c r="I43" s="78">
        <f t="shared" si="3"/>
        <v>8233</v>
      </c>
      <c r="J43" s="56" t="s">
        <v>18</v>
      </c>
      <c r="K43" s="6">
        <f t="shared" si="0"/>
        <v>1</v>
      </c>
      <c r="L43" s="6" t="str">
        <f t="shared" si="1"/>
        <v/>
      </c>
      <c r="M43" s="37" t="str">
        <f>IFERROR(VLOOKUP(B43,'[2]Pivot MI RMX'!$E$5:$H$199,4,0),"")</f>
        <v>X MULTI</v>
      </c>
      <c r="N43" s="38">
        <f>IFERROR(VLOOKUP(B43,[2]Catalogue!A:AW,47,0),"")</f>
        <v>39366</v>
      </c>
      <c r="O43" s="38" t="e">
        <f>IF(VLOOKUP(B43,[2]!CatCo4[#Data],48,0)="","",VLOOKUP(B43,[2]!CatCo4[#Data],48,0))</f>
        <v>#REF!</v>
      </c>
      <c r="P43" s="6">
        <f>'[2]Pivot MI RMX'!A38</f>
        <v>34</v>
      </c>
    </row>
    <row r="44" spans="2:24" ht="16">
      <c r="B44" s="30">
        <v>259980</v>
      </c>
      <c r="C44" s="30" t="s">
        <v>85</v>
      </c>
      <c r="D44" s="31" t="s">
        <v>38</v>
      </c>
      <c r="E44" s="39" t="s">
        <v>240</v>
      </c>
      <c r="F44" s="31" t="s">
        <v>14</v>
      </c>
      <c r="G44" s="40" t="s">
        <v>15</v>
      </c>
      <c r="H44" s="78">
        <v>7573</v>
      </c>
      <c r="I44" s="78">
        <f t="shared" si="3"/>
        <v>7573</v>
      </c>
      <c r="J44" s="56" t="s">
        <v>18</v>
      </c>
      <c r="K44" s="6">
        <f t="shared" si="0"/>
        <v>0</v>
      </c>
      <c r="L44" s="6" t="str">
        <f t="shared" si="1"/>
        <v/>
      </c>
      <c r="M44" s="37" t="str">
        <f>IFERROR(VLOOKUP(B44,'[2]Pivot MI RMX'!$E$5:$H$199,4,0),"")</f>
        <v>X MULTI</v>
      </c>
      <c r="N44" s="38">
        <f>IFERROR(VLOOKUP(B44,[2]Catalogue!A:AW,47,0),"")</f>
        <v>44562</v>
      </c>
      <c r="O44" s="38" t="e">
        <f>IF(VLOOKUP(B44,[2]!CatCo4[#Data],48,0)="","",VLOOKUP(B44,[2]!CatCo4[#Data],48,0))</f>
        <v>#REF!</v>
      </c>
      <c r="P44" s="6">
        <f>'[2]Pivot MI RMX'!A39</f>
        <v>35</v>
      </c>
    </row>
    <row r="45" spans="2:24" ht="16">
      <c r="B45" s="30">
        <v>632496</v>
      </c>
      <c r="C45" s="30" t="s">
        <v>85</v>
      </c>
      <c r="D45" s="31" t="s">
        <v>38</v>
      </c>
      <c r="E45" s="39" t="s">
        <v>251</v>
      </c>
      <c r="F45" s="31" t="s">
        <v>14</v>
      </c>
      <c r="G45" s="40" t="s">
        <v>15</v>
      </c>
      <c r="H45" s="78">
        <v>8233</v>
      </c>
      <c r="I45" s="78">
        <f t="shared" si="3"/>
        <v>8233</v>
      </c>
      <c r="J45" s="56" t="s">
        <v>18</v>
      </c>
      <c r="K45" s="6">
        <f t="shared" si="0"/>
        <v>0</v>
      </c>
      <c r="L45" s="6" t="str">
        <f t="shared" si="1"/>
        <v/>
      </c>
      <c r="M45" s="37" t="str">
        <f>IFERROR(VLOOKUP(B45,'[2]Pivot MI RMX'!$E$5:$H$199,4,0),"")</f>
        <v>X MULTI</v>
      </c>
      <c r="N45" s="38">
        <f>IFERROR(VLOOKUP(B45,[2]Catalogue!A:AW,47,0),"")</f>
        <v>44774</v>
      </c>
      <c r="O45" s="38" t="e">
        <f>IF(VLOOKUP(B45,[2]!CatCo4[#Data],48,0)="","",VLOOKUP(B45,[2]!CatCo4[#Data],48,0))</f>
        <v>#REF!</v>
      </c>
      <c r="P45" s="6">
        <f>'[2]Pivot MI RMX'!A40</f>
        <v>36</v>
      </c>
    </row>
    <row r="46" spans="2:24" ht="16">
      <c r="B46" s="30">
        <v>664035</v>
      </c>
      <c r="C46" s="30" t="s">
        <v>85</v>
      </c>
      <c r="D46" s="31" t="s">
        <v>255</v>
      </c>
      <c r="E46" s="39" t="s">
        <v>249</v>
      </c>
      <c r="F46" s="31" t="s">
        <v>14</v>
      </c>
      <c r="G46" s="40" t="s">
        <v>15</v>
      </c>
      <c r="H46" s="78">
        <v>8233</v>
      </c>
      <c r="I46" s="78">
        <f t="shared" si="3"/>
        <v>8233</v>
      </c>
      <c r="J46" s="56" t="s">
        <v>18</v>
      </c>
      <c r="K46" s="6">
        <f t="shared" si="0"/>
        <v>0</v>
      </c>
      <c r="L46" s="6" t="str">
        <f t="shared" si="1"/>
        <v/>
      </c>
      <c r="M46" s="37" t="str">
        <f>IFERROR(VLOOKUP(B46,'[2]Pivot MI RMX'!$E$5:$H$199,4,0),"")</f>
        <v>X MULTI</v>
      </c>
      <c r="N46" s="38">
        <f>IFERROR(VLOOKUP(B46,[2]Catalogue!A:AW,47,0),"")</f>
        <v>39366</v>
      </c>
      <c r="O46" s="38" t="e">
        <f>IF(VLOOKUP(B46,[2]!CatCo4[#Data],48,0)="","",VLOOKUP(B46,[2]!CatCo4[#Data],48,0))</f>
        <v>#REF!</v>
      </c>
      <c r="P46" s="6">
        <f>'[2]Pivot MI RMX'!A41</f>
        <v>37</v>
      </c>
    </row>
    <row r="47" spans="2:24" ht="16">
      <c r="B47" s="30">
        <v>840144</v>
      </c>
      <c r="C47" s="30" t="s">
        <v>85</v>
      </c>
      <c r="D47" s="31" t="s">
        <v>38</v>
      </c>
      <c r="E47" s="39" t="s">
        <v>253</v>
      </c>
      <c r="F47" s="31" t="s">
        <v>14</v>
      </c>
      <c r="G47" s="40" t="s">
        <v>15</v>
      </c>
      <c r="H47" s="78">
        <v>8233</v>
      </c>
      <c r="I47" s="78">
        <f t="shared" si="3"/>
        <v>8233</v>
      </c>
      <c r="J47" s="56" t="s">
        <v>18</v>
      </c>
      <c r="K47" s="6">
        <f t="shared" si="0"/>
        <v>0</v>
      </c>
      <c r="L47" s="6" t="str">
        <f t="shared" si="1"/>
        <v/>
      </c>
      <c r="M47" s="37" t="str">
        <f>IFERROR(VLOOKUP(B47,'[2]Pivot MI RMX'!$E$5:$H$199,4,0),"")</f>
        <v>X MULTI</v>
      </c>
      <c r="N47" s="38">
        <f>IFERROR(VLOOKUP(B47,[2]Catalogue!A:AW,47,0),"")</f>
        <v>44287</v>
      </c>
      <c r="O47" s="38" t="e">
        <f>IF(VLOOKUP(B47,[2]!CatCo4[#Data],48,0)="","",VLOOKUP(B47,[2]!CatCo4[#Data],48,0))</f>
        <v>#REF!</v>
      </c>
      <c r="P47" s="6">
        <f>'[2]Pivot MI RMX'!A42</f>
        <v>38</v>
      </c>
    </row>
    <row r="48" spans="2:24" ht="16">
      <c r="B48" s="30">
        <v>881758</v>
      </c>
      <c r="C48" s="30" t="s">
        <v>85</v>
      </c>
      <c r="D48" s="31" t="s">
        <v>256</v>
      </c>
      <c r="E48" s="39" t="s">
        <v>254</v>
      </c>
      <c r="F48" s="31" t="s">
        <v>14</v>
      </c>
      <c r="G48" s="40" t="s">
        <v>15</v>
      </c>
      <c r="H48" s="78">
        <v>7810</v>
      </c>
      <c r="I48" s="78">
        <f t="shared" si="3"/>
        <v>7810</v>
      </c>
      <c r="J48" s="56" t="s">
        <v>134</v>
      </c>
      <c r="K48" s="6">
        <f t="shared" si="0"/>
        <v>0</v>
      </c>
      <c r="L48" s="6" t="str">
        <f t="shared" si="1"/>
        <v/>
      </c>
      <c r="M48" s="37" t="str">
        <f>IFERROR(VLOOKUP(B48,'[2]Pivot MI RMX'!$E$5:$H$199,4,0),"")</f>
        <v>X MULTI</v>
      </c>
      <c r="N48" s="38">
        <f>IFERROR(VLOOKUP(B48,[2]Catalogue!A:AW,47,0),"")</f>
        <v>45717</v>
      </c>
      <c r="O48" s="38" t="e">
        <f>IF(VLOOKUP(B48,[2]!CatCo4[#Data],48,0)="","",VLOOKUP(B48,[2]!CatCo4[#Data],48,0))</f>
        <v>#REF!</v>
      </c>
      <c r="P48" s="6">
        <f>'[2]Pivot MI RMX'!A43</f>
        <v>39</v>
      </c>
    </row>
    <row r="49" spans="2:16" ht="16">
      <c r="B49" s="30" t="s">
        <v>99</v>
      </c>
      <c r="C49" s="30" t="s">
        <v>91</v>
      </c>
      <c r="D49" s="31" t="s">
        <v>18</v>
      </c>
      <c r="E49" s="39" t="s">
        <v>18</v>
      </c>
      <c r="F49" s="31" t="s">
        <v>18</v>
      </c>
      <c r="G49" s="40" t="s">
        <v>18</v>
      </c>
      <c r="H49" s="78"/>
      <c r="I49" s="78" t="str">
        <f t="shared" si="3"/>
        <v/>
      </c>
      <c r="J49" s="56" t="s">
        <v>18</v>
      </c>
      <c r="K49" s="6">
        <f t="shared" si="0"/>
        <v>0</v>
      </c>
      <c r="L49" s="6" t="str">
        <f t="shared" si="1"/>
        <v>HEADLINE</v>
      </c>
      <c r="M49" s="37" t="str">
        <f>IFERROR(VLOOKUP(B49,'[2]Pivot MI RMX'!$E$5:$H$199,4,0),"")</f>
        <v/>
      </c>
      <c r="N49" s="38" t="str">
        <f>IFERROR(VLOOKUP(B49,[2]Catalogue!A:AW,47,0),"")</f>
        <v/>
      </c>
      <c r="O49" s="38" t="e">
        <f>IF(VLOOKUP(B49,[2]!CatCo4[#Data],48,0)="","",VLOOKUP(B49,[2]!CatCo4[#Data],48,0))</f>
        <v>#REF!</v>
      </c>
      <c r="P49" s="6">
        <f>'[2]Pivot MI RMX'!A44</f>
        <v>40</v>
      </c>
    </row>
    <row r="50" spans="2:16" ht="16">
      <c r="B50" s="30">
        <v>615213</v>
      </c>
      <c r="C50" s="30" t="s">
        <v>178</v>
      </c>
      <c r="D50" s="31" t="s">
        <v>257</v>
      </c>
      <c r="E50" s="39" t="s">
        <v>258</v>
      </c>
      <c r="F50" s="31" t="s">
        <v>18</v>
      </c>
      <c r="G50" s="40" t="s">
        <v>18</v>
      </c>
      <c r="H50" s="78">
        <v>4062</v>
      </c>
      <c r="I50" s="78">
        <f t="shared" si="3"/>
        <v>4062</v>
      </c>
      <c r="J50" s="56" t="s">
        <v>18</v>
      </c>
      <c r="K50" s="6">
        <f t="shared" si="0"/>
        <v>1</v>
      </c>
      <c r="L50" s="6" t="str">
        <f t="shared" si="1"/>
        <v/>
      </c>
      <c r="M50" s="37" t="str">
        <f>IFERROR(VLOOKUP(B50,'[2]Pivot MI RMX'!$E$5:$H$199,4,0),"")</f>
        <v>X MULTI</v>
      </c>
      <c r="N50" s="38">
        <f>IFERROR(VLOOKUP(B50,[2]Catalogue!A:AW,47,0),"")</f>
        <v>40483</v>
      </c>
      <c r="O50" s="38" t="e">
        <f>IF(VLOOKUP(B50,[2]!CatCo4[#Data],48,0)="","",VLOOKUP(B50,[2]!CatCo4[#Data],48,0))</f>
        <v>#REF!</v>
      </c>
      <c r="P50" s="6">
        <f>'[2]Pivot MI RMX'!A45</f>
        <v>41</v>
      </c>
    </row>
    <row r="51" spans="2:16" ht="16">
      <c r="B51" s="30">
        <v>965160</v>
      </c>
      <c r="C51" s="30" t="s">
        <v>114</v>
      </c>
      <c r="D51" s="31" t="s">
        <v>175</v>
      </c>
      <c r="E51" s="39" t="s">
        <v>259</v>
      </c>
      <c r="F51" s="31" t="s">
        <v>18</v>
      </c>
      <c r="G51" s="40" t="s">
        <v>18</v>
      </c>
      <c r="H51" s="78">
        <v>4528</v>
      </c>
      <c r="I51" s="78">
        <f t="shared" si="3"/>
        <v>4528</v>
      </c>
      <c r="J51" s="56" t="s">
        <v>18</v>
      </c>
      <c r="K51" s="6">
        <f t="shared" si="0"/>
        <v>0</v>
      </c>
      <c r="L51" s="6" t="str">
        <f t="shared" si="1"/>
        <v/>
      </c>
      <c r="M51" s="37" t="str">
        <f>IFERROR(VLOOKUP(B51,'[2]Pivot MI RMX'!$E$5:$H$199,4,0),"")</f>
        <v>X MULTI</v>
      </c>
      <c r="N51" s="38">
        <f>IFERROR(VLOOKUP(B51,[2]Catalogue!A:AW,47,0),"")</f>
        <v>39630</v>
      </c>
      <c r="O51" s="38" t="e">
        <f>IF(VLOOKUP(B51,[2]!CatCo4[#Data],48,0)="","",VLOOKUP(B51,[2]!CatCo4[#Data],48,0))</f>
        <v>#REF!</v>
      </c>
      <c r="P51" s="6">
        <f>'[2]Pivot MI RMX'!A46</f>
        <v>42</v>
      </c>
    </row>
    <row r="52" spans="2:16" ht="16">
      <c r="B52" s="30">
        <v>624592</v>
      </c>
      <c r="C52" s="30" t="s">
        <v>118</v>
      </c>
      <c r="D52" s="31" t="s">
        <v>175</v>
      </c>
      <c r="E52" s="39" t="s">
        <v>259</v>
      </c>
      <c r="F52" s="31" t="s">
        <v>18</v>
      </c>
      <c r="G52" s="40" t="s">
        <v>18</v>
      </c>
      <c r="H52" s="78">
        <v>5030</v>
      </c>
      <c r="I52" s="78">
        <f t="shared" si="3"/>
        <v>5030</v>
      </c>
      <c r="J52" s="56" t="s">
        <v>18</v>
      </c>
      <c r="K52" s="6">
        <f t="shared" si="0"/>
        <v>1</v>
      </c>
      <c r="L52" s="6" t="str">
        <f t="shared" si="1"/>
        <v/>
      </c>
      <c r="M52" s="37" t="str">
        <f>IFERROR(VLOOKUP(B52,'[2]Pivot MI RMX'!$E$5:$H$199,4,0),"")</f>
        <v>X MULTI</v>
      </c>
      <c r="N52" s="38">
        <f>IFERROR(VLOOKUP(B52,[2]Catalogue!A:AW,47,0),"")</f>
        <v>39630</v>
      </c>
      <c r="O52" s="38" t="e">
        <f>IF(VLOOKUP(B52,[2]!CatCo4[#Data],48,0)="","",VLOOKUP(B52,[2]!CatCo4[#Data],48,0))</f>
        <v>#REF!</v>
      </c>
      <c r="P52" s="6">
        <f>'[2]Pivot MI RMX'!A47</f>
        <v>43</v>
      </c>
    </row>
    <row r="53" spans="2:16" ht="16">
      <c r="B53" s="30">
        <v>343885</v>
      </c>
      <c r="C53" s="30" t="s">
        <v>130</v>
      </c>
      <c r="D53" s="31" t="s">
        <v>182</v>
      </c>
      <c r="E53" s="39" t="s">
        <v>260</v>
      </c>
      <c r="F53" s="31" t="s">
        <v>18</v>
      </c>
      <c r="G53" s="40" t="s">
        <v>18</v>
      </c>
      <c r="H53" s="78">
        <v>4959</v>
      </c>
      <c r="I53" s="78">
        <f t="shared" si="3"/>
        <v>4959</v>
      </c>
      <c r="J53" s="56" t="s">
        <v>18</v>
      </c>
      <c r="K53" s="6">
        <f t="shared" si="0"/>
        <v>0</v>
      </c>
      <c r="L53" s="6" t="str">
        <f t="shared" si="1"/>
        <v/>
      </c>
      <c r="M53" s="37" t="str">
        <f>IFERROR(VLOOKUP(B53,'[2]Pivot MI RMX'!$E$5:$H$199,4,0),"")</f>
        <v>X MULTI</v>
      </c>
      <c r="N53" s="38">
        <f>IFERROR(VLOOKUP(B53,[2]Catalogue!A:AW,47,0),"")</f>
        <v>39366</v>
      </c>
      <c r="O53" s="38" t="e">
        <f>IF(VLOOKUP(B53,[2]!CatCo4[#Data],48,0)="","",VLOOKUP(B53,[2]!CatCo4[#Data],48,0))</f>
        <v>#REF!</v>
      </c>
      <c r="P53" s="6">
        <f>'[2]Pivot MI RMX'!A48</f>
        <v>44</v>
      </c>
    </row>
    <row r="54" spans="2:16" ht="16">
      <c r="B54" s="30">
        <v>224408</v>
      </c>
      <c r="C54" s="30" t="s">
        <v>184</v>
      </c>
      <c r="D54" s="31" t="s">
        <v>175</v>
      </c>
      <c r="E54" s="39" t="s">
        <v>258</v>
      </c>
      <c r="F54" s="31" t="s">
        <v>18</v>
      </c>
      <c r="G54" s="40" t="s">
        <v>15</v>
      </c>
      <c r="H54" s="78">
        <v>6549</v>
      </c>
      <c r="I54" s="78">
        <f t="shared" si="3"/>
        <v>6549</v>
      </c>
      <c r="J54" s="56" t="s">
        <v>18</v>
      </c>
      <c r="K54" s="6">
        <f t="shared" si="0"/>
        <v>1</v>
      </c>
      <c r="L54" s="6" t="str">
        <f t="shared" si="1"/>
        <v/>
      </c>
      <c r="M54" s="37" t="str">
        <f>IFERROR(VLOOKUP(B54,'[2]Pivot MI RMX'!$E$5:$H$199,4,0),"")</f>
        <v>X MULTI</v>
      </c>
      <c r="N54" s="38">
        <f>IFERROR(VLOOKUP(B54,[2]Catalogue!A:AW,47,0),"")</f>
        <v>41061</v>
      </c>
      <c r="O54" s="38" t="e">
        <f>IF(VLOOKUP(B54,[2]!CatCo4[#Data],48,0)="","",VLOOKUP(B54,[2]!CatCo4[#Data],48,0))</f>
        <v>#REF!</v>
      </c>
      <c r="P54" s="6">
        <f>'[2]Pivot MI RMX'!A49</f>
        <v>45</v>
      </c>
    </row>
    <row r="55" spans="2:16" ht="16">
      <c r="B55" s="30">
        <v>247581</v>
      </c>
      <c r="C55" s="30" t="s">
        <v>135</v>
      </c>
      <c r="D55" s="31" t="s">
        <v>261</v>
      </c>
      <c r="E55" s="39" t="s">
        <v>262</v>
      </c>
      <c r="F55" s="31" t="s">
        <v>18</v>
      </c>
      <c r="G55" s="40" t="s">
        <v>15</v>
      </c>
      <c r="H55" s="78">
        <v>4959</v>
      </c>
      <c r="I55" s="78">
        <f t="shared" si="3"/>
        <v>4959</v>
      </c>
      <c r="J55" s="56" t="s">
        <v>18</v>
      </c>
      <c r="K55" s="6">
        <f t="shared" si="0"/>
        <v>0</v>
      </c>
      <c r="L55" s="6" t="str">
        <f t="shared" si="1"/>
        <v/>
      </c>
      <c r="M55" s="37" t="str">
        <f>IFERROR(VLOOKUP(B55,'[2]Pivot MI RMX'!$E$5:$H$199,4,0),"")</f>
        <v>X MULTI</v>
      </c>
      <c r="N55" s="38">
        <f>IFERROR(VLOOKUP(B55,[2]Catalogue!A:AW,47,0),"")</f>
        <v>42156</v>
      </c>
      <c r="O55" s="38" t="e">
        <f>IF(VLOOKUP(B55,[2]!CatCo4[#Data],48,0)="","",VLOOKUP(B55,[2]!CatCo4[#Data],48,0))</f>
        <v>#REF!</v>
      </c>
      <c r="P55" s="6">
        <f>'[2]Pivot MI RMX'!A50</f>
        <v>46</v>
      </c>
    </row>
    <row r="56" spans="2:16" ht="16">
      <c r="B56" s="30">
        <v>457059</v>
      </c>
      <c r="C56" s="30" t="s">
        <v>188</v>
      </c>
      <c r="D56" s="31" t="s">
        <v>256</v>
      </c>
      <c r="E56" s="39" t="s">
        <v>190</v>
      </c>
      <c r="F56" s="31" t="s">
        <v>14</v>
      </c>
      <c r="G56" s="40" t="s">
        <v>15</v>
      </c>
      <c r="H56" s="78">
        <v>9353</v>
      </c>
      <c r="I56" s="78">
        <f t="shared" si="3"/>
        <v>9353</v>
      </c>
      <c r="J56" s="56" t="s">
        <v>50</v>
      </c>
      <c r="K56" s="6">
        <f t="shared" si="0"/>
        <v>1</v>
      </c>
      <c r="L56" s="6" t="str">
        <f t="shared" si="1"/>
        <v/>
      </c>
      <c r="M56" s="37" t="str">
        <f>IFERROR(VLOOKUP(B56,'[2]Pivot MI RMX'!$E$5:$H$199,4,0),"")</f>
        <v>X MULTI</v>
      </c>
      <c r="N56" s="38">
        <f>IFERROR(VLOOKUP(B56,[2]Catalogue!A:AW,47,0),"")</f>
        <v>45748</v>
      </c>
      <c r="O56" s="38" t="e">
        <f>IF(VLOOKUP(B56,[2]!CatCo4[#Data],48,0)="","",VLOOKUP(B56,[2]!CatCo4[#Data],48,0))</f>
        <v>#REF!</v>
      </c>
      <c r="P56" s="6">
        <f>'[2]Pivot MI RMX'!A51</f>
        <v>47</v>
      </c>
    </row>
    <row r="57" spans="2:16" ht="16">
      <c r="B57" s="30">
        <v>698853</v>
      </c>
      <c r="C57" s="30" t="s">
        <v>53</v>
      </c>
      <c r="D57" s="31" t="s">
        <v>54</v>
      </c>
      <c r="E57" s="39" t="s">
        <v>263</v>
      </c>
      <c r="F57" s="31" t="s">
        <v>14</v>
      </c>
      <c r="G57" s="40" t="s">
        <v>15</v>
      </c>
      <c r="H57" s="78">
        <v>7909</v>
      </c>
      <c r="I57" s="78">
        <f t="shared" si="3"/>
        <v>7909</v>
      </c>
      <c r="J57" s="56" t="s">
        <v>70</v>
      </c>
      <c r="K57" s="6">
        <f t="shared" si="0"/>
        <v>0</v>
      </c>
      <c r="L57" s="6" t="str">
        <f t="shared" si="1"/>
        <v/>
      </c>
      <c r="M57" s="37" t="str">
        <f>IFERROR(VLOOKUP(B57,'[2]Pivot MI RMX'!$E$5:$H$199,4,0),"")</f>
        <v>X MULTI</v>
      </c>
      <c r="N57" s="38">
        <f>IFERROR(VLOOKUP(B57,[2]Catalogue!A:AW,47,0),"")</f>
        <v>43891</v>
      </c>
      <c r="O57" s="38" t="e">
        <f>IF(VLOOKUP(B57,[2]!CatCo4[#Data],48,0)="","",VLOOKUP(B57,[2]!CatCo4[#Data],48,0))</f>
        <v>#REF!</v>
      </c>
      <c r="P57" s="6">
        <f>'[2]Pivot MI RMX'!A52</f>
        <v>48</v>
      </c>
    </row>
    <row r="58" spans="2:16" ht="16">
      <c r="B58" s="30">
        <v>290036</v>
      </c>
      <c r="C58" s="30" t="s">
        <v>53</v>
      </c>
      <c r="D58" s="31" t="s">
        <v>54</v>
      </c>
      <c r="E58" s="39" t="s">
        <v>264</v>
      </c>
      <c r="F58" s="31" t="s">
        <v>14</v>
      </c>
      <c r="G58" s="40" t="s">
        <v>15</v>
      </c>
      <c r="H58" s="78" t="s">
        <v>18</v>
      </c>
      <c r="I58" s="78" t="str">
        <f t="shared" si="3"/>
        <v/>
      </c>
      <c r="J58" s="56" t="s">
        <v>265</v>
      </c>
      <c r="K58" s="6">
        <f t="shared" si="0"/>
        <v>0</v>
      </c>
      <c r="L58" s="6" t="str">
        <f t="shared" si="1"/>
        <v/>
      </c>
      <c r="M58" s="37" t="str">
        <f>IFERROR(VLOOKUP(B58,'[2]Pivot MI RMX'!$E$5:$H$199,4,0),"")</f>
        <v>X MULTI</v>
      </c>
      <c r="N58" s="38">
        <f>IFERROR(VLOOKUP(B58,[2]Catalogue!A:AW,47,0),"")</f>
        <v>45658</v>
      </c>
      <c r="O58" s="38" t="e">
        <f>IF(VLOOKUP(B58,[2]!CatCo4[#Data],48,0)="","",VLOOKUP(B58,[2]!CatCo4[#Data],48,0))</f>
        <v>#REF!</v>
      </c>
      <c r="P58" s="6">
        <f>'[2]Pivot MI RMX'!A53</f>
        <v>49</v>
      </c>
    </row>
    <row r="59" spans="2:16" ht="16">
      <c r="B59" s="30">
        <v>103225</v>
      </c>
      <c r="C59" s="30" t="s">
        <v>97</v>
      </c>
      <c r="D59" s="31" t="s">
        <v>191</v>
      </c>
      <c r="E59" s="39" t="s">
        <v>266</v>
      </c>
      <c r="F59" s="31" t="s">
        <v>14</v>
      </c>
      <c r="G59" s="40" t="s">
        <v>15</v>
      </c>
      <c r="H59" s="78">
        <v>6884</v>
      </c>
      <c r="I59" s="78">
        <f t="shared" si="3"/>
        <v>6884</v>
      </c>
      <c r="J59" s="56" t="s">
        <v>18</v>
      </c>
      <c r="K59" s="6">
        <f t="shared" si="0"/>
        <v>1</v>
      </c>
      <c r="L59" s="6" t="str">
        <f t="shared" si="1"/>
        <v/>
      </c>
      <c r="M59" s="37" t="str">
        <f>IFERROR(VLOOKUP(B59,'[2]Pivot MI RMX'!$E$5:$H$199,4,0),"")</f>
        <v>X MULTI</v>
      </c>
      <c r="N59" s="38">
        <f>IFERROR(VLOOKUP(B59,[2]Catalogue!A:AW,47,0),"")</f>
        <v>39835</v>
      </c>
      <c r="O59" s="38" t="e">
        <f>IF(VLOOKUP(B59,[2]!CatCo4[#Data],48,0)="","",VLOOKUP(B59,[2]!CatCo4[#Data],48,0))</f>
        <v>#REF!</v>
      </c>
      <c r="P59" s="6">
        <f>'[2]Pivot MI RMX'!A54</f>
        <v>50</v>
      </c>
    </row>
    <row r="60" spans="2:16" ht="16">
      <c r="B60" s="30">
        <v>479261</v>
      </c>
      <c r="C60" s="30" t="s">
        <v>97</v>
      </c>
      <c r="D60" s="31" t="s">
        <v>54</v>
      </c>
      <c r="E60" s="39" t="s">
        <v>267</v>
      </c>
      <c r="F60" s="31" t="s">
        <v>14</v>
      </c>
      <c r="G60" s="40" t="s">
        <v>15</v>
      </c>
      <c r="H60" s="78">
        <v>7024</v>
      </c>
      <c r="I60" s="78">
        <f t="shared" si="3"/>
        <v>7024</v>
      </c>
      <c r="J60" s="56" t="s">
        <v>18</v>
      </c>
      <c r="K60" s="6">
        <f t="shared" si="0"/>
        <v>1</v>
      </c>
      <c r="L60" s="6" t="str">
        <f t="shared" si="1"/>
        <v/>
      </c>
      <c r="M60" s="37" t="str">
        <f>IFERROR(VLOOKUP(B60,'[2]Pivot MI RMX'!$E$5:$H$199,4,0),"")</f>
        <v>X MULTI</v>
      </c>
      <c r="N60" s="38">
        <f>IFERROR(VLOOKUP(B60,[2]Catalogue!A:AW,47,0),"")</f>
        <v>42186</v>
      </c>
      <c r="O60" s="38" t="e">
        <f>IF(VLOOKUP(B60,[2]!CatCo4[#Data],48,0)="","",VLOOKUP(B60,[2]!CatCo4[#Data],48,0))</f>
        <v>#REF!</v>
      </c>
      <c r="P60" s="6">
        <f>'[2]Pivot MI RMX'!A55</f>
        <v>51</v>
      </c>
    </row>
    <row r="61" spans="2:16" ht="16">
      <c r="B61" s="30">
        <v>768275</v>
      </c>
      <c r="C61" s="30" t="s">
        <v>97</v>
      </c>
      <c r="D61" s="31" t="s">
        <v>160</v>
      </c>
      <c r="E61" s="39" t="s">
        <v>268</v>
      </c>
      <c r="F61" s="31" t="s">
        <v>14</v>
      </c>
      <c r="G61" s="40" t="s">
        <v>15</v>
      </c>
      <c r="H61" s="78">
        <v>7814</v>
      </c>
      <c r="I61" s="78">
        <f t="shared" si="3"/>
        <v>7814</v>
      </c>
      <c r="J61" s="56" t="s">
        <v>18</v>
      </c>
      <c r="K61" s="6">
        <f t="shared" si="0"/>
        <v>1</v>
      </c>
      <c r="L61" s="6" t="str">
        <f t="shared" si="1"/>
        <v/>
      </c>
      <c r="M61" s="37" t="str">
        <f>IFERROR(VLOOKUP(B61,'[2]Pivot MI RMX'!$E$5:$H$199,4,0),"")</f>
        <v>X MULTI</v>
      </c>
      <c r="N61" s="38">
        <f>IFERROR(VLOOKUP(B61,[2]Catalogue!A:AW,47,0),"")</f>
        <v>44440</v>
      </c>
      <c r="O61" s="38" t="e">
        <f>IF(VLOOKUP(B61,[2]!CatCo4[#Data],48,0)="","",VLOOKUP(B61,[2]!CatCo4[#Data],48,0))</f>
        <v>#REF!</v>
      </c>
      <c r="P61" s="6">
        <f>'[2]Pivot MI RMX'!A56</f>
        <v>52</v>
      </c>
    </row>
    <row r="62" spans="2:16" ht="16">
      <c r="B62" s="30">
        <v>260122</v>
      </c>
      <c r="C62" s="30" t="s">
        <v>97</v>
      </c>
      <c r="D62" s="31" t="s">
        <v>54</v>
      </c>
      <c r="E62" s="39" t="s">
        <v>264</v>
      </c>
      <c r="F62" s="31" t="s">
        <v>14</v>
      </c>
      <c r="G62" s="40" t="s">
        <v>15</v>
      </c>
      <c r="H62" s="78">
        <v>7024</v>
      </c>
      <c r="I62" s="78">
        <f t="shared" si="3"/>
        <v>7024</v>
      </c>
      <c r="J62" s="56" t="s">
        <v>265</v>
      </c>
      <c r="K62" s="6">
        <f t="shared" si="0"/>
        <v>1</v>
      </c>
      <c r="L62" s="6" t="str">
        <f t="shared" si="1"/>
        <v/>
      </c>
      <c r="M62" s="37" t="str">
        <f>IFERROR(VLOOKUP(B62,'[2]Pivot MI RMX'!$E$5:$H$199,4,0),"")</f>
        <v>X MULTI</v>
      </c>
      <c r="N62" s="38">
        <f>IFERROR(VLOOKUP(B62,[2]Catalogue!A:AW,47,0),"")</f>
        <v>45658</v>
      </c>
      <c r="O62" s="38" t="e">
        <f>IF(VLOOKUP(B62,[2]!CatCo4[#Data],48,0)="","",VLOOKUP(B62,[2]!CatCo4[#Data],48,0))</f>
        <v>#REF!</v>
      </c>
      <c r="P62" s="6">
        <f>'[2]Pivot MI RMX'!A57</f>
        <v>53</v>
      </c>
    </row>
    <row r="63" spans="2:16" ht="16">
      <c r="B63" s="30">
        <v>898220</v>
      </c>
      <c r="C63" s="30" t="s">
        <v>195</v>
      </c>
      <c r="D63" s="31" t="s">
        <v>191</v>
      </c>
      <c r="E63" s="39" t="s">
        <v>269</v>
      </c>
      <c r="F63" s="31" t="s">
        <v>18</v>
      </c>
      <c r="G63" s="40" t="s">
        <v>15</v>
      </c>
      <c r="H63" s="78">
        <v>9805</v>
      </c>
      <c r="I63" s="78">
        <f t="shared" si="3"/>
        <v>9805</v>
      </c>
      <c r="J63" s="56" t="s">
        <v>18</v>
      </c>
      <c r="K63" s="6">
        <f t="shared" si="0"/>
        <v>0</v>
      </c>
      <c r="L63" s="6" t="str">
        <f t="shared" si="1"/>
        <v/>
      </c>
      <c r="M63" s="37" t="str">
        <f>IFERROR(VLOOKUP(B63,'[2]Pivot MI RMX'!$E$5:$H$199,4,0),"")</f>
        <v>X MULTI</v>
      </c>
      <c r="N63" s="38">
        <f>IFERROR(VLOOKUP(B63,[2]Catalogue!A:AW,47,0),"")</f>
        <v>40238</v>
      </c>
      <c r="O63" s="38" t="e">
        <f>IF(VLOOKUP(B63,[2]!CatCo4[#Data],48,0)="","",VLOOKUP(B63,[2]!CatCo4[#Data],48,0))</f>
        <v>#REF!</v>
      </c>
      <c r="P63" s="6">
        <f>'[2]Pivot MI RMX'!A58</f>
        <v>54</v>
      </c>
    </row>
    <row r="64" spans="2:16" ht="16">
      <c r="B64" s="30" t="s">
        <v>99</v>
      </c>
      <c r="C64" s="30" t="s">
        <v>116</v>
      </c>
      <c r="D64" s="31" t="s">
        <v>18</v>
      </c>
      <c r="E64" s="39" t="s">
        <v>18</v>
      </c>
      <c r="F64" s="31" t="s">
        <v>18</v>
      </c>
      <c r="G64" s="40" t="s">
        <v>18</v>
      </c>
      <c r="H64" s="78"/>
      <c r="I64" s="78" t="str">
        <f t="shared" si="3"/>
        <v/>
      </c>
      <c r="J64" s="56" t="s">
        <v>18</v>
      </c>
      <c r="K64" s="6">
        <f t="shared" si="0"/>
        <v>0</v>
      </c>
      <c r="L64" s="6" t="str">
        <f t="shared" si="1"/>
        <v>HEADLINE</v>
      </c>
      <c r="M64" s="37" t="str">
        <f>IFERROR(VLOOKUP(B64,'[2]Pivot MI RMX'!$E$5:$H$199,4,0),"")</f>
        <v/>
      </c>
      <c r="N64" s="38" t="str">
        <f>IFERROR(VLOOKUP(B64,[2]Catalogue!A:AW,47,0),"")</f>
        <v/>
      </c>
      <c r="O64" s="38" t="e">
        <f>IF(VLOOKUP(B64,[2]!CatCo4[#Data],48,0)="","",VLOOKUP(B64,[2]!CatCo4[#Data],48,0))</f>
        <v>#REF!</v>
      </c>
      <c r="P64" s="6">
        <f>'[2]Pivot MI RMX'!A59</f>
        <v>55</v>
      </c>
    </row>
    <row r="65" spans="2:16" ht="16">
      <c r="B65" s="30">
        <v>445472</v>
      </c>
      <c r="C65" s="30" t="s">
        <v>147</v>
      </c>
      <c r="D65" s="31" t="s">
        <v>270</v>
      </c>
      <c r="E65" s="39" t="s">
        <v>271</v>
      </c>
      <c r="F65" s="31" t="s">
        <v>18</v>
      </c>
      <c r="G65" s="40" t="s">
        <v>15</v>
      </c>
      <c r="H65" s="78">
        <v>7026</v>
      </c>
      <c r="I65" s="78">
        <f t="shared" si="3"/>
        <v>7026</v>
      </c>
      <c r="J65" s="56" t="s">
        <v>18</v>
      </c>
      <c r="K65" s="6">
        <f t="shared" si="0"/>
        <v>1</v>
      </c>
      <c r="L65" s="6" t="str">
        <f t="shared" si="1"/>
        <v/>
      </c>
      <c r="M65" s="37" t="str">
        <f>IFERROR(VLOOKUP(B65,'[2]Pivot MI RMX'!$E$5:$H$199,4,0),"")</f>
        <v>X MULTI</v>
      </c>
      <c r="N65" s="38">
        <f>IFERROR(VLOOKUP(B65,[2]Catalogue!A:AW,47,0),"")</f>
        <v>39366</v>
      </c>
      <c r="O65" s="38" t="e">
        <f>IF(VLOOKUP(B65,[2]!CatCo4[#Data],48,0)="","",VLOOKUP(B65,[2]!CatCo4[#Data],48,0))</f>
        <v>#REF!</v>
      </c>
      <c r="P65" s="6">
        <f>'[2]Pivot MI RMX'!A60</f>
        <v>56</v>
      </c>
    </row>
    <row r="66" spans="2:16" ht="16">
      <c r="B66" s="30">
        <v>948646</v>
      </c>
      <c r="C66" s="30" t="s">
        <v>66</v>
      </c>
      <c r="D66" s="31" t="s">
        <v>67</v>
      </c>
      <c r="E66" s="39" t="s">
        <v>271</v>
      </c>
      <c r="F66" s="31" t="s">
        <v>14</v>
      </c>
      <c r="G66" s="40" t="s">
        <v>15</v>
      </c>
      <c r="H66" s="78">
        <v>7513</v>
      </c>
      <c r="I66" s="78">
        <f t="shared" si="3"/>
        <v>7513</v>
      </c>
      <c r="J66" s="56" t="s">
        <v>18</v>
      </c>
      <c r="K66" s="6">
        <f t="shared" si="0"/>
        <v>0</v>
      </c>
      <c r="L66" s="6" t="str">
        <f t="shared" si="1"/>
        <v/>
      </c>
      <c r="M66" s="37" t="str">
        <f>IFERROR(VLOOKUP(B66,'[2]Pivot MI RMX'!$E$5:$H$199,4,0),"")</f>
        <v>X MULTI</v>
      </c>
      <c r="N66" s="38">
        <f>IFERROR(VLOOKUP(B66,[2]Catalogue!A:AW,47,0),"")</f>
        <v>39366</v>
      </c>
      <c r="O66" s="38" t="e">
        <f>IF(VLOOKUP(B66,[2]!CatCo4[#Data],48,0)="","",VLOOKUP(B66,[2]!CatCo4[#Data],48,0))</f>
        <v>#REF!</v>
      </c>
      <c r="P66" s="6">
        <f>'[2]Pivot MI RMX'!A61</f>
        <v>57</v>
      </c>
    </row>
    <row r="67" spans="2:16" ht="16">
      <c r="B67" s="30">
        <v>114486</v>
      </c>
      <c r="C67" s="30" t="s">
        <v>37</v>
      </c>
      <c r="D67" s="31" t="s">
        <v>80</v>
      </c>
      <c r="E67" s="39" t="s">
        <v>271</v>
      </c>
      <c r="F67" s="31" t="s">
        <v>18</v>
      </c>
      <c r="G67" s="40" t="s">
        <v>18</v>
      </c>
      <c r="H67" s="78">
        <v>7294</v>
      </c>
      <c r="I67" s="78">
        <f t="shared" si="3"/>
        <v>7294</v>
      </c>
      <c r="J67" s="56" t="s">
        <v>18</v>
      </c>
      <c r="K67" s="6">
        <f t="shared" si="0"/>
        <v>1</v>
      </c>
      <c r="L67" s="6" t="str">
        <f t="shared" si="1"/>
        <v/>
      </c>
      <c r="M67" s="37" t="str">
        <f>IFERROR(VLOOKUP(B67,'[2]Pivot MI RMX'!$E$5:$H$199,4,0),"")</f>
        <v>X MULTI</v>
      </c>
      <c r="N67" s="38">
        <f>IFERROR(VLOOKUP(B67,[2]Catalogue!A:AW,47,0),"")</f>
        <v>39365</v>
      </c>
      <c r="O67" s="38" t="e">
        <f>IF(VLOOKUP(B67,[2]!CatCo4[#Data],48,0)="","",VLOOKUP(B67,[2]!CatCo4[#Data],48,0))</f>
        <v>#REF!</v>
      </c>
      <c r="P67" s="6">
        <f>'[2]Pivot MI RMX'!A62</f>
        <v>58</v>
      </c>
    </row>
    <row r="68" spans="2:16" ht="16">
      <c r="B68" s="30">
        <v>707323</v>
      </c>
      <c r="C68" s="30" t="s">
        <v>85</v>
      </c>
      <c r="D68" s="31" t="s">
        <v>255</v>
      </c>
      <c r="E68" s="39" t="s">
        <v>271</v>
      </c>
      <c r="F68" s="31" t="s">
        <v>18</v>
      </c>
      <c r="G68" s="40" t="s">
        <v>18</v>
      </c>
      <c r="H68" s="78">
        <v>7525</v>
      </c>
      <c r="I68" s="78">
        <f t="shared" si="3"/>
        <v>7525</v>
      </c>
      <c r="J68" s="56" t="s">
        <v>18</v>
      </c>
      <c r="K68" s="6">
        <f t="shared" si="0"/>
        <v>0</v>
      </c>
      <c r="L68" s="6" t="str">
        <f t="shared" si="1"/>
        <v/>
      </c>
      <c r="M68" s="37" t="str">
        <f>IFERROR(VLOOKUP(B68,'[2]Pivot MI RMX'!$E$5:$H$199,4,0),"")</f>
        <v>X MULTI</v>
      </c>
      <c r="N68" s="38">
        <f>IFERROR(VLOOKUP(B68,[2]Catalogue!A:AW,47,0),"")</f>
        <v>39366</v>
      </c>
      <c r="O68" s="38" t="e">
        <f>IF(VLOOKUP(B68,[2]!CatCo4[#Data],48,0)="","",VLOOKUP(B68,[2]!CatCo4[#Data],48,0))</f>
        <v>#REF!</v>
      </c>
      <c r="P68" s="6">
        <f>'[2]Pivot MI RMX'!A63</f>
        <v>59</v>
      </c>
    </row>
    <row r="69" spans="2:16" ht="16">
      <c r="B69" s="30" t="s">
        <v>197</v>
      </c>
      <c r="C69" s="30" t="s">
        <v>58</v>
      </c>
      <c r="D69" s="31" t="s">
        <v>18</v>
      </c>
      <c r="E69" s="39" t="s">
        <v>18</v>
      </c>
      <c r="F69" s="31" t="s">
        <v>18</v>
      </c>
      <c r="G69" s="40" t="s">
        <v>18</v>
      </c>
      <c r="H69" s="78"/>
      <c r="I69" s="78" t="str">
        <f t="shared" si="3"/>
        <v/>
      </c>
      <c r="J69" s="56" t="s">
        <v>18</v>
      </c>
      <c r="K69" s="6">
        <f t="shared" si="0"/>
        <v>0</v>
      </c>
      <c r="L69" s="6" t="str">
        <f t="shared" si="1"/>
        <v>HEADLINE</v>
      </c>
      <c r="M69" s="37" t="str">
        <f>IFERROR(VLOOKUP(B69,'[2]Pivot MI RMX'!$E$5:$H$199,4,0),"")</f>
        <v/>
      </c>
      <c r="N69" s="38" t="str">
        <f>IFERROR(VLOOKUP(B69,[2]Catalogue!A:AW,47,0),"")</f>
        <v/>
      </c>
      <c r="O69" s="38" t="e">
        <f>IF(VLOOKUP(B69,[2]!CatCo4[#Data],48,0)="","",VLOOKUP(B69,[2]!CatCo4[#Data],48,0))</f>
        <v>#REF!</v>
      </c>
      <c r="P69" s="6">
        <f>'[2]Pivot MI RMX'!A64</f>
        <v>60</v>
      </c>
    </row>
    <row r="70" spans="2:16" ht="16">
      <c r="B70" s="30">
        <v>849760</v>
      </c>
      <c r="C70" s="30" t="s">
        <v>66</v>
      </c>
      <c r="D70" s="31" t="s">
        <v>67</v>
      </c>
      <c r="E70" s="39" t="s">
        <v>272</v>
      </c>
      <c r="F70" s="31" t="s">
        <v>14</v>
      </c>
      <c r="G70" s="40" t="s">
        <v>15</v>
      </c>
      <c r="H70" s="78">
        <v>8233</v>
      </c>
      <c r="I70" s="78">
        <f t="shared" si="3"/>
        <v>8233</v>
      </c>
      <c r="J70" s="56" t="s">
        <v>18</v>
      </c>
      <c r="K70" s="6">
        <f t="shared" si="0"/>
        <v>1</v>
      </c>
      <c r="L70" s="6" t="str">
        <f t="shared" si="1"/>
        <v/>
      </c>
      <c r="M70" s="37" t="str">
        <f>IFERROR(VLOOKUP(B70,'[2]Pivot MI RMX'!$E$5:$H$199,4,0),"")</f>
        <v>X COACH</v>
      </c>
      <c r="N70" s="38">
        <f>IFERROR(VLOOKUP(B70,[2]Catalogue!A:AW,47,0),"")</f>
        <v>39366</v>
      </c>
      <c r="O70" s="38" t="e">
        <f>IF(VLOOKUP(B70,[2]!CatCo4[#Data],48,0)="","",VLOOKUP(B70,[2]!CatCo4[#Data],48,0))</f>
        <v>#REF!</v>
      </c>
      <c r="P70" s="6">
        <f>'[2]Pivot MI RMX'!A65</f>
        <v>61</v>
      </c>
    </row>
    <row r="71" spans="2:16" ht="16">
      <c r="B71" s="30">
        <v>785604</v>
      </c>
      <c r="C71" s="30" t="s">
        <v>66</v>
      </c>
      <c r="D71" s="31" t="s">
        <v>198</v>
      </c>
      <c r="E71" s="39" t="s">
        <v>200</v>
      </c>
      <c r="F71" s="31" t="s">
        <v>14</v>
      </c>
      <c r="G71" s="40" t="s">
        <v>15</v>
      </c>
      <c r="H71" s="78">
        <v>8233</v>
      </c>
      <c r="I71" s="78">
        <f t="shared" si="3"/>
        <v>8233</v>
      </c>
      <c r="J71" s="56" t="s">
        <v>273</v>
      </c>
      <c r="K71" s="6">
        <f t="shared" si="0"/>
        <v>1</v>
      </c>
      <c r="L71" s="6" t="str">
        <f t="shared" si="1"/>
        <v/>
      </c>
      <c r="M71" s="37" t="str">
        <f>IFERROR(VLOOKUP(B71,'[2]Pivot MI RMX'!$E$5:$H$199,4,0),"")</f>
        <v>X COACH</v>
      </c>
      <c r="N71" s="38">
        <f>IFERROR(VLOOKUP(B71,[2]Catalogue!A:AW,47,0),"")</f>
        <v>45778</v>
      </c>
      <c r="O71" s="38" t="e">
        <f>IF(VLOOKUP(B71,[2]!CatCo4[#Data],48,0)="","",VLOOKUP(B71,[2]!CatCo4[#Data],48,0))</f>
        <v>#REF!</v>
      </c>
      <c r="P71" s="6">
        <f>'[2]Pivot MI RMX'!A66</f>
        <v>62</v>
      </c>
    </row>
    <row r="72" spans="2:16" ht="16">
      <c r="B72" s="30" t="s">
        <v>201</v>
      </c>
      <c r="C72" s="30" t="s">
        <v>116</v>
      </c>
      <c r="D72" s="31" t="s">
        <v>18</v>
      </c>
      <c r="E72" s="39" t="s">
        <v>18</v>
      </c>
      <c r="F72" s="31" t="s">
        <v>18</v>
      </c>
      <c r="G72" s="40" t="s">
        <v>18</v>
      </c>
      <c r="H72" s="78"/>
      <c r="I72" s="78" t="str">
        <f t="shared" si="3"/>
        <v/>
      </c>
      <c r="J72" s="56" t="s">
        <v>18</v>
      </c>
      <c r="K72" s="6">
        <f t="shared" si="0"/>
        <v>0</v>
      </c>
      <c r="L72" s="6" t="str">
        <f t="shared" si="1"/>
        <v>HEADLINE</v>
      </c>
      <c r="M72" s="37" t="str">
        <f>IFERROR(VLOOKUP(B72,'[2]Pivot MI RMX'!$E$5:$H$199,4,0),"")</f>
        <v/>
      </c>
      <c r="N72" s="38" t="str">
        <f>IFERROR(VLOOKUP(B72,[2]Catalogue!A:AW,47,0),"")</f>
        <v/>
      </c>
      <c r="O72" s="38" t="e">
        <f>IF(VLOOKUP(B72,[2]!CatCo4[#Data],48,0)="","",VLOOKUP(B72,[2]!CatCo4[#Data],48,0))</f>
        <v>#REF!</v>
      </c>
      <c r="P72" s="6">
        <f>'[2]Pivot MI RMX'!A67</f>
        <v>63</v>
      </c>
    </row>
    <row r="73" spans="2:16" ht="16">
      <c r="B73" s="30">
        <v>277965</v>
      </c>
      <c r="C73" s="30" t="s">
        <v>147</v>
      </c>
      <c r="D73" s="31" t="s">
        <v>205</v>
      </c>
      <c r="E73" s="39" t="s">
        <v>274</v>
      </c>
      <c r="F73" s="31" t="s">
        <v>14</v>
      </c>
      <c r="G73" s="40" t="s">
        <v>15</v>
      </c>
      <c r="H73" s="78">
        <v>6656</v>
      </c>
      <c r="I73" s="78">
        <f t="shared" si="3"/>
        <v>6656</v>
      </c>
      <c r="J73" s="56" t="s">
        <v>18</v>
      </c>
      <c r="K73" s="6">
        <f t="shared" ref="K73:K85" si="4">IF(C73=C72,K72,IFERROR(1/K72-1,1))*IF(L73="HEADLINE",0,1)</f>
        <v>1</v>
      </c>
      <c r="L73" s="6" t="str">
        <f t="shared" ref="L73:L89" si="5">IF(E73="","HEADLINE","")</f>
        <v/>
      </c>
      <c r="M73" s="37" t="str">
        <f>IFERROR(VLOOKUP(B73,'[2]Pivot MI RMX'!$E$5:$H$199,4,0),"")</f>
        <v>X INCITY</v>
      </c>
      <c r="N73" s="38">
        <f>IFERROR(VLOOKUP(B73,[2]Catalogue!A:AW,47,0),"")</f>
        <v>41066</v>
      </c>
      <c r="O73" s="38" t="e">
        <f>IF(VLOOKUP(B73,[2]!CatCo4[#Data],48,0)="","",VLOOKUP(B73,[2]!CatCo4[#Data],48,0))</f>
        <v>#REF!</v>
      </c>
      <c r="P73" s="6">
        <f>'[2]Pivot MI RMX'!A68</f>
        <v>64</v>
      </c>
    </row>
    <row r="74" spans="2:16" ht="16">
      <c r="B74" s="30">
        <v>344730</v>
      </c>
      <c r="C74" s="30" t="s">
        <v>147</v>
      </c>
      <c r="D74" s="31" t="s">
        <v>203</v>
      </c>
      <c r="E74" s="39" t="s">
        <v>275</v>
      </c>
      <c r="F74" s="31" t="s">
        <v>14</v>
      </c>
      <c r="G74" s="40" t="s">
        <v>15</v>
      </c>
      <c r="H74" s="78">
        <v>6831</v>
      </c>
      <c r="I74" s="78">
        <f t="shared" ref="I74:I89" si="6">IF(H74="","",H74*(1-$I$3))</f>
        <v>6831</v>
      </c>
      <c r="J74" s="56" t="s">
        <v>18</v>
      </c>
      <c r="K74" s="6">
        <f t="shared" si="4"/>
        <v>1</v>
      </c>
      <c r="L74" s="6" t="str">
        <f t="shared" si="5"/>
        <v/>
      </c>
      <c r="M74" s="37" t="str">
        <f>IFERROR(VLOOKUP(B74,'[2]Pivot MI RMX'!$E$5:$H$199,4,0),"")</f>
        <v>X INCITY</v>
      </c>
      <c r="N74" s="38">
        <f>IFERROR(VLOOKUP(B74,[2]Catalogue!A:AW,47,0),"")</f>
        <v>45017</v>
      </c>
      <c r="O74" s="38" t="e">
        <f>IF(VLOOKUP(B74,[2]!CatCo4[#Data],48,0)="","",VLOOKUP(B74,[2]!CatCo4[#Data],48,0))</f>
        <v>#REF!</v>
      </c>
      <c r="P74" s="6">
        <f>'[2]Pivot MI RMX'!A69</f>
        <v>65</v>
      </c>
    </row>
    <row r="75" spans="2:16" ht="16">
      <c r="B75" s="30">
        <v>470766</v>
      </c>
      <c r="C75" s="30" t="s">
        <v>147</v>
      </c>
      <c r="D75" s="31" t="s">
        <v>205</v>
      </c>
      <c r="E75" s="39" t="s">
        <v>276</v>
      </c>
      <c r="F75" s="31" t="s">
        <v>14</v>
      </c>
      <c r="G75" s="40" t="s">
        <v>15</v>
      </c>
      <c r="H75" s="78">
        <v>6656</v>
      </c>
      <c r="I75" s="78">
        <f t="shared" si="6"/>
        <v>6656</v>
      </c>
      <c r="J75" s="56" t="s">
        <v>18</v>
      </c>
      <c r="K75" s="6">
        <f t="shared" si="4"/>
        <v>1</v>
      </c>
      <c r="L75" s="6" t="str">
        <f t="shared" si="5"/>
        <v/>
      </c>
      <c r="M75" s="37" t="str">
        <f>IFERROR(VLOOKUP(B75,'[2]Pivot MI RMX'!$E$5:$H$199,4,0),"")</f>
        <v>X INCITY</v>
      </c>
      <c r="N75" s="38">
        <f>IFERROR(VLOOKUP(B75,[2]Catalogue!A:AW,47,0),"")</f>
        <v>41091</v>
      </c>
      <c r="O75" s="38" t="e">
        <f>IF(VLOOKUP(B75,[2]!CatCo4[#Data],48,0)="","",VLOOKUP(B75,[2]!CatCo4[#Data],48,0))</f>
        <v>#REF!</v>
      </c>
      <c r="P75" s="6">
        <f>'[2]Pivot MI RMX'!A70</f>
        <v>66</v>
      </c>
    </row>
    <row r="76" spans="2:16" ht="16">
      <c r="B76" s="30">
        <v>158316</v>
      </c>
      <c r="C76" s="30" t="s">
        <v>66</v>
      </c>
      <c r="D76" s="31" t="s">
        <v>277</v>
      </c>
      <c r="E76" s="39" t="s">
        <v>278</v>
      </c>
      <c r="F76" s="31" t="s">
        <v>14</v>
      </c>
      <c r="G76" s="40" t="s">
        <v>15</v>
      </c>
      <c r="H76" s="78">
        <v>9921</v>
      </c>
      <c r="I76" s="78">
        <f t="shared" si="6"/>
        <v>9921</v>
      </c>
      <c r="J76" s="56" t="s">
        <v>18</v>
      </c>
      <c r="K76" s="6">
        <f t="shared" si="4"/>
        <v>0</v>
      </c>
      <c r="L76" s="6" t="str">
        <f t="shared" si="5"/>
        <v/>
      </c>
      <c r="M76" s="37" t="str">
        <f>IFERROR(VLOOKUP(B76,'[2]Pivot MI RMX'!$E$5:$H$199,4,0),"")</f>
        <v>X INCITY</v>
      </c>
      <c r="N76" s="38">
        <f>IFERROR(VLOOKUP(B76,[2]Catalogue!A:AW,47,0),"")</f>
        <v>40198</v>
      </c>
      <c r="O76" s="38" t="e">
        <f>IF(VLOOKUP(B76,[2]!CatCo4[#Data],48,0)="","",VLOOKUP(B76,[2]!CatCo4[#Data],48,0))</f>
        <v>#REF!</v>
      </c>
      <c r="P76" s="6">
        <f>'[2]Pivot MI RMX'!A71</f>
        <v>67</v>
      </c>
    </row>
    <row r="77" spans="2:16" ht="16">
      <c r="B77" s="30" t="s">
        <v>212</v>
      </c>
      <c r="C77" s="30" t="s">
        <v>58</v>
      </c>
      <c r="D77" s="31" t="s">
        <v>18</v>
      </c>
      <c r="E77" s="39" t="s">
        <v>18</v>
      </c>
      <c r="F77" s="31" t="s">
        <v>18</v>
      </c>
      <c r="G77" s="40" t="s">
        <v>18</v>
      </c>
      <c r="H77" s="78"/>
      <c r="I77" s="78" t="str">
        <f t="shared" si="6"/>
        <v/>
      </c>
      <c r="J77" s="56" t="s">
        <v>18</v>
      </c>
      <c r="K77" s="6">
        <f t="shared" si="4"/>
        <v>0</v>
      </c>
      <c r="L77" s="6" t="str">
        <f t="shared" si="5"/>
        <v>HEADLINE</v>
      </c>
      <c r="M77" s="37" t="str">
        <f>IFERROR(VLOOKUP(B77,'[2]Pivot MI RMX'!$E$5:$H$199,4,0),"")</f>
        <v/>
      </c>
      <c r="N77" s="38" t="str">
        <f>IFERROR(VLOOKUP(B77,[2]Catalogue!A:AW,47,0),"")</f>
        <v/>
      </c>
      <c r="O77" s="38" t="e">
        <f>IF(VLOOKUP(B77,[2]!CatCo4[#Data],48,0)="","",VLOOKUP(B77,[2]!CatCo4[#Data],48,0))</f>
        <v>#REF!</v>
      </c>
      <c r="P77" s="6">
        <f>'[2]Pivot MI RMX'!A72</f>
        <v>68</v>
      </c>
    </row>
    <row r="78" spans="2:16" ht="16">
      <c r="B78" s="30">
        <v>607064</v>
      </c>
      <c r="C78" s="30" t="s">
        <v>279</v>
      </c>
      <c r="D78" s="31" t="s">
        <v>215</v>
      </c>
      <c r="E78" s="39" t="s">
        <v>280</v>
      </c>
      <c r="F78" s="31" t="s">
        <v>14</v>
      </c>
      <c r="G78" s="40" t="s">
        <v>15</v>
      </c>
      <c r="H78" s="78">
        <v>8137</v>
      </c>
      <c r="I78" s="78">
        <f t="shared" si="6"/>
        <v>8137</v>
      </c>
      <c r="J78" s="56" t="s">
        <v>18</v>
      </c>
      <c r="K78" s="6">
        <f t="shared" si="4"/>
        <v>1</v>
      </c>
      <c r="L78" s="6" t="str">
        <f t="shared" si="5"/>
        <v/>
      </c>
      <c r="M78" s="37" t="str">
        <f>IFERROR(VLOOKUP(B78,'[2]Pivot MI RMX'!$E$5:$H$199,4,0),"")</f>
        <v>X WORKS</v>
      </c>
      <c r="N78" s="38">
        <f>IFERROR(VLOOKUP(B78,[2]Catalogue!A:AW,47,0),"")</f>
        <v>40603</v>
      </c>
      <c r="O78" s="38" t="e">
        <f>IF(VLOOKUP(B78,[2]!CatCo4[#Data],48,0)="","",VLOOKUP(B78,[2]!CatCo4[#Data],48,0))</f>
        <v>#REF!</v>
      </c>
      <c r="P78" s="6">
        <f>'[2]Pivot MI RMX'!A73</f>
        <v>69</v>
      </c>
    </row>
    <row r="79" spans="2:16" ht="16">
      <c r="B79" s="30">
        <v>961528</v>
      </c>
      <c r="C79" s="30" t="s">
        <v>279</v>
      </c>
      <c r="D79" s="31" t="s">
        <v>215</v>
      </c>
      <c r="E79" s="39" t="s">
        <v>281</v>
      </c>
      <c r="F79" s="31" t="s">
        <v>14</v>
      </c>
      <c r="G79" s="40" t="s">
        <v>15</v>
      </c>
      <c r="H79" s="78">
        <v>7978</v>
      </c>
      <c r="I79" s="78">
        <f t="shared" si="6"/>
        <v>7978</v>
      </c>
      <c r="J79" s="56" t="s">
        <v>18</v>
      </c>
      <c r="K79" s="6">
        <f t="shared" si="4"/>
        <v>1</v>
      </c>
      <c r="L79" s="6" t="str">
        <f t="shared" si="5"/>
        <v/>
      </c>
      <c r="M79" s="37" t="str">
        <f>IFERROR(VLOOKUP(B79,'[2]Pivot MI RMX'!$E$5:$H$199,4,0),"")</f>
        <v>X WORKS</v>
      </c>
      <c r="N79" s="38">
        <f>IFERROR(VLOOKUP(B79,[2]Catalogue!A:AW,47,0),"")</f>
        <v>43525</v>
      </c>
      <c r="O79" s="38" t="e">
        <f>IF(VLOOKUP(B79,[2]!CatCo4[#Data],48,0)="","",VLOOKUP(B79,[2]!CatCo4[#Data],48,0))</f>
        <v>#REF!</v>
      </c>
      <c r="P79" s="6">
        <f>'[2]Pivot MI RMX'!A74</f>
        <v>70</v>
      </c>
    </row>
    <row r="80" spans="2:16" ht="16">
      <c r="B80" s="30">
        <v>55450</v>
      </c>
      <c r="C80" s="30" t="s">
        <v>85</v>
      </c>
      <c r="D80" s="31" t="s">
        <v>215</v>
      </c>
      <c r="E80" s="39" t="s">
        <v>280</v>
      </c>
      <c r="F80" s="31" t="s">
        <v>14</v>
      </c>
      <c r="G80" s="40" t="s">
        <v>15</v>
      </c>
      <c r="H80" s="78">
        <v>8052</v>
      </c>
      <c r="I80" s="78">
        <f t="shared" si="6"/>
        <v>8052</v>
      </c>
      <c r="J80" s="56" t="s">
        <v>18</v>
      </c>
      <c r="K80" s="6">
        <f t="shared" si="4"/>
        <v>0</v>
      </c>
      <c r="L80" s="6" t="str">
        <f t="shared" si="5"/>
        <v/>
      </c>
      <c r="M80" s="37" t="str">
        <f>IFERROR(VLOOKUP(B80,'[2]Pivot MI RMX'!$E$5:$H$199,4,0),"")</f>
        <v>X WORKS</v>
      </c>
      <c r="N80" s="38">
        <f>IFERROR(VLOOKUP(B80,[2]Catalogue!A:AW,47,0),"")</f>
        <v>40787</v>
      </c>
      <c r="O80" s="38" t="e">
        <f>IF(VLOOKUP(B80,[2]!CatCo4[#Data],48,0)="","",VLOOKUP(B80,[2]!CatCo4[#Data],48,0))</f>
        <v>#REF!</v>
      </c>
      <c r="P80" s="6">
        <f>'[2]Pivot MI RMX'!A75</f>
        <v>71</v>
      </c>
    </row>
    <row r="81" spans="1:24" ht="16">
      <c r="B81" s="30">
        <v>684118</v>
      </c>
      <c r="C81" s="30" t="s">
        <v>85</v>
      </c>
      <c r="D81" s="31" t="s">
        <v>215</v>
      </c>
      <c r="E81" s="39" t="s">
        <v>281</v>
      </c>
      <c r="F81" s="31" t="s">
        <v>14</v>
      </c>
      <c r="G81" s="40" t="s">
        <v>15</v>
      </c>
      <c r="H81" s="78">
        <v>8052</v>
      </c>
      <c r="I81" s="78">
        <f t="shared" si="6"/>
        <v>8052</v>
      </c>
      <c r="J81" s="56" t="s">
        <v>18</v>
      </c>
      <c r="K81" s="6">
        <f t="shared" si="4"/>
        <v>0</v>
      </c>
      <c r="L81" s="6" t="str">
        <f t="shared" si="5"/>
        <v/>
      </c>
      <c r="M81" s="37" t="str">
        <f>IFERROR(VLOOKUP(B81,'[2]Pivot MI RMX'!$E$5:$H$199,4,0),"")</f>
        <v>X WORKS</v>
      </c>
      <c r="N81" s="38">
        <f>IFERROR(VLOOKUP(B81,[2]Catalogue!A:AW,47,0),"")</f>
        <v>43160</v>
      </c>
      <c r="O81" s="38" t="e">
        <f>IF(VLOOKUP(B81,[2]!CatCo4[#Data],48,0)="","",VLOOKUP(B81,[2]!CatCo4[#Data],48,0))</f>
        <v>#REF!</v>
      </c>
      <c r="P81" s="6">
        <f>'[2]Pivot MI RMX'!A76</f>
        <v>72</v>
      </c>
    </row>
    <row r="82" spans="1:24" s="58" customFormat="1" ht="16">
      <c r="A82" s="24"/>
      <c r="B82" s="30" t="s">
        <v>212</v>
      </c>
      <c r="C82" s="30" t="s">
        <v>91</v>
      </c>
      <c r="D82" s="31" t="s">
        <v>18</v>
      </c>
      <c r="E82" s="39" t="s">
        <v>18</v>
      </c>
      <c r="F82" s="31" t="s">
        <v>18</v>
      </c>
      <c r="G82" s="40" t="s">
        <v>18</v>
      </c>
      <c r="H82" s="78"/>
      <c r="I82" s="78" t="str">
        <f t="shared" si="6"/>
        <v/>
      </c>
      <c r="J82" s="56" t="s">
        <v>18</v>
      </c>
      <c r="K82" s="6">
        <f t="shared" si="4"/>
        <v>0</v>
      </c>
      <c r="L82" s="6" t="str">
        <f t="shared" si="5"/>
        <v>HEADLINE</v>
      </c>
      <c r="M82" s="37" t="str">
        <f>IFERROR(VLOOKUP(B82,'[2]Pivot MI RMX'!$E$5:$H$199,4,0),"")</f>
        <v/>
      </c>
      <c r="N82" s="38" t="str">
        <f>IFERROR(VLOOKUP(B82,[2]Catalogue!A:AW,47,0),"")</f>
        <v/>
      </c>
      <c r="O82" s="38" t="e">
        <f>IF(VLOOKUP(B82,[2]!CatCo4[#Data],48,0)="","",VLOOKUP(B82,[2]!CatCo4[#Data],48,0))</f>
        <v>#REF!</v>
      </c>
      <c r="P82" s="6">
        <f>'[2]Pivot MI RMX'!A77</f>
        <v>73</v>
      </c>
      <c r="Q82" s="6"/>
      <c r="R82" s="6"/>
      <c r="S82" s="6"/>
      <c r="T82" s="6"/>
      <c r="U82" s="6"/>
      <c r="V82" s="6"/>
      <c r="W82" s="6"/>
      <c r="X82" s="6"/>
    </row>
    <row r="83" spans="1:24" s="58" customFormat="1" ht="16">
      <c r="A83" s="24"/>
      <c r="B83" s="30">
        <v>832337</v>
      </c>
      <c r="C83" s="30" t="s">
        <v>135</v>
      </c>
      <c r="D83" s="31" t="s">
        <v>261</v>
      </c>
      <c r="E83" s="39" t="s">
        <v>282</v>
      </c>
      <c r="F83" s="31" t="s">
        <v>14</v>
      </c>
      <c r="G83" s="40" t="s">
        <v>15</v>
      </c>
      <c r="H83" s="78">
        <v>4959</v>
      </c>
      <c r="I83" s="78">
        <f t="shared" si="6"/>
        <v>4959</v>
      </c>
      <c r="J83" s="56" t="s">
        <v>18</v>
      </c>
      <c r="K83" s="6">
        <f t="shared" si="4"/>
        <v>1</v>
      </c>
      <c r="L83" s="6" t="str">
        <f t="shared" si="5"/>
        <v/>
      </c>
      <c r="M83" s="37" t="str">
        <f>IFERROR(VLOOKUP(B83,'[2]Pivot MI RMX'!$E$5:$H$199,4,0),"")</f>
        <v>X WORKS</v>
      </c>
      <c r="N83" s="38">
        <f>IFERROR(VLOOKUP(B83,[2]Catalogue!A:AW,47,0),"")</f>
        <v>39366</v>
      </c>
      <c r="O83" s="38" t="e">
        <f>IF(VLOOKUP(B83,[2]!CatCo4[#Data],48,0)="","",VLOOKUP(B83,[2]!CatCo4[#Data],48,0))</f>
        <v>#REF!</v>
      </c>
      <c r="P83" s="6">
        <f>'[2]Pivot MI RMX'!A78</f>
        <v>74</v>
      </c>
      <c r="Q83" s="6"/>
      <c r="R83" s="6"/>
      <c r="S83" s="6"/>
      <c r="T83" s="6"/>
      <c r="U83" s="6"/>
      <c r="V83" s="6"/>
      <c r="W83" s="6"/>
      <c r="X83" s="6"/>
    </row>
    <row r="84" spans="1:24" s="58" customFormat="1" ht="16">
      <c r="A84" s="24"/>
      <c r="B84" s="30">
        <v>674094</v>
      </c>
      <c r="C84" s="30" t="s">
        <v>147</v>
      </c>
      <c r="D84" s="31" t="s">
        <v>283</v>
      </c>
      <c r="E84" s="39" t="s">
        <v>282</v>
      </c>
      <c r="F84" s="31" t="s">
        <v>14</v>
      </c>
      <c r="G84" s="40" t="s">
        <v>15</v>
      </c>
      <c r="H84" s="78">
        <v>6655</v>
      </c>
      <c r="I84" s="78">
        <f t="shared" si="6"/>
        <v>6655</v>
      </c>
      <c r="J84" s="56" t="s">
        <v>18</v>
      </c>
      <c r="K84" s="6">
        <f t="shared" si="4"/>
        <v>0</v>
      </c>
      <c r="L84" s="6" t="str">
        <f t="shared" si="5"/>
        <v/>
      </c>
      <c r="M84" s="37" t="str">
        <f>IFERROR(VLOOKUP(B84,'[2]Pivot MI RMX'!$E$5:$H$199,4,0),"")</f>
        <v>X WORKS</v>
      </c>
      <c r="N84" s="38">
        <f>IFERROR(VLOOKUP(B84,[2]Catalogue!A:AW,47,0),"")</f>
        <v>39366</v>
      </c>
      <c r="O84" s="38" t="e">
        <f>IF(VLOOKUP(B84,[2]!CatCo4[#Data],48,0)="","",VLOOKUP(B84,[2]!CatCo4[#Data],48,0))</f>
        <v>#REF!</v>
      </c>
      <c r="P84" s="6">
        <f>'[2]Pivot MI RMX'!A79</f>
        <v>75</v>
      </c>
      <c r="Q84" s="6"/>
      <c r="R84" s="6"/>
      <c r="S84" s="6"/>
      <c r="T84" s="6"/>
      <c r="U84" s="6"/>
      <c r="V84" s="6"/>
      <c r="W84" s="6"/>
      <c r="X84" s="6"/>
    </row>
    <row r="85" spans="1:24" s="58" customFormat="1" ht="16">
      <c r="A85" s="24"/>
      <c r="B85" s="30" t="s">
        <v>212</v>
      </c>
      <c r="C85" s="30" t="s">
        <v>116</v>
      </c>
      <c r="D85" s="31" t="s">
        <v>18</v>
      </c>
      <c r="E85" s="39" t="s">
        <v>18</v>
      </c>
      <c r="F85" s="31" t="s">
        <v>18</v>
      </c>
      <c r="G85" s="40" t="s">
        <v>18</v>
      </c>
      <c r="H85" s="78"/>
      <c r="I85" s="78" t="str">
        <f t="shared" si="6"/>
        <v/>
      </c>
      <c r="J85" s="56" t="s">
        <v>18</v>
      </c>
      <c r="K85" s="6">
        <f t="shared" si="4"/>
        <v>0</v>
      </c>
      <c r="L85" s="6" t="str">
        <f t="shared" si="5"/>
        <v>HEADLINE</v>
      </c>
      <c r="M85" s="37" t="str">
        <f>IFERROR(VLOOKUP(B85,'[2]Pivot MI RMX'!$E$5:$H$199,4,0),"")</f>
        <v/>
      </c>
      <c r="N85" s="38" t="str">
        <f>IFERROR(VLOOKUP(B85,[2]Catalogue!A:AW,47,0),"")</f>
        <v/>
      </c>
      <c r="O85" s="38" t="e">
        <f>IF(VLOOKUP(B85,[2]!CatCo4[#Data],48,0)="","",VLOOKUP(B85,[2]!CatCo4[#Data],48,0))</f>
        <v>#REF!</v>
      </c>
      <c r="P85" s="6">
        <f>'[2]Pivot MI RMX'!A80</f>
        <v>76</v>
      </c>
      <c r="Q85" s="6"/>
      <c r="R85" s="6"/>
      <c r="S85" s="6"/>
      <c r="T85" s="6"/>
      <c r="U85" s="6"/>
      <c r="V85" s="6"/>
      <c r="W85" s="6"/>
      <c r="X85" s="6"/>
    </row>
    <row r="86" spans="1:24" s="58" customFormat="1" ht="16">
      <c r="A86" s="24"/>
      <c r="B86" s="30">
        <v>978026</v>
      </c>
      <c r="C86" s="30" t="s">
        <v>279</v>
      </c>
      <c r="D86" s="31" t="s">
        <v>215</v>
      </c>
      <c r="E86" s="39" t="s">
        <v>284</v>
      </c>
      <c r="F86" s="31" t="s">
        <v>14</v>
      </c>
      <c r="G86" s="40" t="s">
        <v>15</v>
      </c>
      <c r="H86" s="78">
        <v>8137</v>
      </c>
      <c r="I86" s="78">
        <f t="shared" si="6"/>
        <v>8137</v>
      </c>
      <c r="J86" s="56" t="s">
        <v>18</v>
      </c>
      <c r="K86" s="6">
        <f>IF(C86=C85,K85,IFERROR(1/K85-1,1))*IF(L86="HEADLINE",0,1)</f>
        <v>1</v>
      </c>
      <c r="L86" s="6" t="str">
        <f t="shared" si="5"/>
        <v/>
      </c>
      <c r="M86" s="37" t="str">
        <f>IFERROR(VLOOKUP(B86,'[2]Pivot MI RMX'!$E$5:$H$199,4,0),"")</f>
        <v>X WORKS</v>
      </c>
      <c r="N86" s="38">
        <f>IFERROR(VLOOKUP(B86,[2]Catalogue!A:AW,47,0),"")</f>
        <v>42314</v>
      </c>
      <c r="O86" s="38" t="e">
        <f>IF(VLOOKUP(B86,[2]!CatCo4[#Data],48,0)="","",VLOOKUP(B86,[2]!CatCo4[#Data],48,0))</f>
        <v>#REF!</v>
      </c>
      <c r="P86" s="6">
        <f>'[2]Pivot MI RMX'!A81</f>
        <v>77</v>
      </c>
      <c r="Q86" s="6"/>
      <c r="R86" s="6"/>
      <c r="S86" s="6"/>
      <c r="T86" s="6"/>
      <c r="U86" s="6"/>
      <c r="V86" s="6"/>
      <c r="W86" s="6"/>
      <c r="X86" s="6"/>
    </row>
    <row r="87" spans="1:24" s="58" customFormat="1" ht="16">
      <c r="A87" s="24"/>
      <c r="B87" s="30">
        <v>793394</v>
      </c>
      <c r="C87" s="30" t="s">
        <v>85</v>
      </c>
      <c r="D87" s="31" t="s">
        <v>215</v>
      </c>
      <c r="E87" s="39" t="s">
        <v>284</v>
      </c>
      <c r="F87" s="31" t="s">
        <v>14</v>
      </c>
      <c r="G87" s="40" t="s">
        <v>15</v>
      </c>
      <c r="H87" s="78">
        <v>8052</v>
      </c>
      <c r="I87" s="78">
        <f t="shared" si="6"/>
        <v>8052</v>
      </c>
      <c r="J87" s="56" t="s">
        <v>18</v>
      </c>
      <c r="K87" s="6">
        <f t="shared" ref="K87:K89" si="7">IF(C87=C86,K86,IFERROR(1/K86-1,1))*IF(L87="HEADLINE",0,1)</f>
        <v>0</v>
      </c>
      <c r="L87" s="6" t="str">
        <f t="shared" si="5"/>
        <v/>
      </c>
      <c r="M87" s="37" t="str">
        <f>IFERROR(VLOOKUP(B87,'[2]Pivot MI RMX'!$E$5:$H$199,4,0),"")</f>
        <v>X WORKS</v>
      </c>
      <c r="N87" s="38">
        <f>IFERROR(VLOOKUP(B87,[2]Catalogue!A:AW,47,0),"")</f>
        <v>40940</v>
      </c>
      <c r="O87" s="38" t="e">
        <f>IF(VLOOKUP(B87,[2]!CatCo4[#Data],48,0)="","",VLOOKUP(B87,[2]!CatCo4[#Data],48,0))</f>
        <v>#REF!</v>
      </c>
      <c r="P87" s="6">
        <f>'[2]Pivot MI RMX'!A82</f>
        <v>78</v>
      </c>
      <c r="Q87" s="6"/>
      <c r="R87" s="6"/>
      <c r="S87" s="6"/>
      <c r="T87" s="6"/>
      <c r="U87" s="6"/>
      <c r="V87" s="6"/>
      <c r="W87" s="6"/>
      <c r="X87" s="6"/>
    </row>
    <row r="88" spans="1:24" s="58" customFormat="1" ht="16">
      <c r="A88" s="24"/>
      <c r="B88" s="30">
        <v>658034</v>
      </c>
      <c r="C88" s="30" t="s">
        <v>97</v>
      </c>
      <c r="D88" s="31" t="s">
        <v>54</v>
      </c>
      <c r="E88" s="39" t="s">
        <v>285</v>
      </c>
      <c r="F88" s="31" t="s">
        <v>14</v>
      </c>
      <c r="G88" s="40" t="s">
        <v>15</v>
      </c>
      <c r="H88" s="78">
        <v>8376</v>
      </c>
      <c r="I88" s="78">
        <f t="shared" si="6"/>
        <v>8376</v>
      </c>
      <c r="J88" s="56" t="s">
        <v>18</v>
      </c>
      <c r="K88" s="6">
        <f t="shared" si="7"/>
        <v>1</v>
      </c>
      <c r="L88" s="6" t="str">
        <f t="shared" si="5"/>
        <v/>
      </c>
      <c r="M88" s="37" t="str">
        <f>IFERROR(VLOOKUP(B88,'[2]Pivot MI RMX'!$E$5:$H$199,4,0),"")</f>
        <v>X WORKS</v>
      </c>
      <c r="N88" s="38">
        <f>IFERROR(VLOOKUP(B88,[2]Catalogue!A:AW,47,0),"")</f>
        <v>44986</v>
      </c>
      <c r="O88" s="38" t="e">
        <f>IF(VLOOKUP(B88,[2]!CatCo4[#Data],48,0)="","",VLOOKUP(B88,[2]!CatCo4[#Data],48,0))</f>
        <v>#REF!</v>
      </c>
      <c r="P88" s="6">
        <f>'[2]Pivot MI RMX'!A83</f>
        <v>79</v>
      </c>
      <c r="Q88" s="6"/>
      <c r="R88" s="6"/>
      <c r="S88" s="6"/>
      <c r="T88" s="6"/>
      <c r="U88" s="6"/>
      <c r="V88" s="6"/>
      <c r="W88" s="6"/>
      <c r="X88" s="6"/>
    </row>
    <row r="89" spans="1:24" s="58" customFormat="1" ht="16">
      <c r="A89" s="24"/>
      <c r="B89" s="30">
        <v>630076</v>
      </c>
      <c r="C89" s="30" t="s">
        <v>97</v>
      </c>
      <c r="D89" s="31" t="s">
        <v>189</v>
      </c>
      <c r="E89" s="39" t="s">
        <v>286</v>
      </c>
      <c r="F89" s="31" t="s">
        <v>14</v>
      </c>
      <c r="G89" s="40" t="s">
        <v>15</v>
      </c>
      <c r="H89" s="78">
        <v>8605</v>
      </c>
      <c r="I89" s="78">
        <f t="shared" si="6"/>
        <v>8605</v>
      </c>
      <c r="J89" s="56" t="s">
        <v>18</v>
      </c>
      <c r="K89" s="6">
        <f t="shared" si="7"/>
        <v>1</v>
      </c>
      <c r="L89" s="6" t="str">
        <f t="shared" si="5"/>
        <v/>
      </c>
      <c r="M89" s="37" t="str">
        <f>IFERROR(VLOOKUP(B89,'[2]Pivot MI RMX'!$E$5:$H$199,4,0),"")</f>
        <v>X WORKS</v>
      </c>
      <c r="N89" s="38">
        <f>IFERROR(VLOOKUP(B89,[2]Catalogue!A:AW,47,0),"")</f>
        <v>44986</v>
      </c>
      <c r="O89" s="38" t="e">
        <f>IF(VLOOKUP(B89,[2]!CatCo4[#Data],48,0)="","",VLOOKUP(B89,[2]!CatCo4[#Data],48,0))</f>
        <v>#REF!</v>
      </c>
      <c r="P89" s="6">
        <f>'[2]Pivot MI RMX'!A84</f>
        <v>80</v>
      </c>
      <c r="Q89" s="6"/>
      <c r="R89" s="6"/>
      <c r="S89" s="6"/>
      <c r="T89" s="6"/>
      <c r="U89" s="6"/>
      <c r="V89" s="6"/>
      <c r="W89" s="6"/>
      <c r="X89" s="6"/>
    </row>
    <row r="90" spans="1:24" s="58" customFormat="1" ht="7.5" customHeight="1">
      <c r="A90" s="24"/>
      <c r="B90" s="59"/>
      <c r="C90" s="49"/>
      <c r="D90" s="49"/>
      <c r="E90" s="50"/>
      <c r="F90" s="49"/>
      <c r="G90" s="49"/>
      <c r="H90" s="73"/>
      <c r="I90" s="73"/>
      <c r="J90" s="60"/>
      <c r="K90" s="6"/>
      <c r="L90" s="6"/>
      <c r="M90" s="51"/>
      <c r="N90" s="6"/>
      <c r="O90" s="6"/>
      <c r="P90" s="6"/>
      <c r="Q90" s="6"/>
      <c r="R90" s="6"/>
      <c r="S90" s="6"/>
      <c r="T90" s="6"/>
      <c r="U90" s="6"/>
      <c r="V90" s="6"/>
      <c r="W90" s="6"/>
      <c r="X90" s="6"/>
    </row>
    <row r="91" spans="1:24" s="58" customFormat="1" ht="66.75" customHeight="1">
      <c r="A91" s="24"/>
      <c r="B91" s="181" t="s">
        <v>287</v>
      </c>
      <c r="C91" s="182"/>
      <c r="D91" s="182"/>
      <c r="E91" s="182"/>
      <c r="F91" s="182"/>
      <c r="G91" s="182"/>
      <c r="H91" s="182"/>
      <c r="I91" s="182"/>
      <c r="J91" s="60"/>
      <c r="K91" s="6"/>
      <c r="L91" s="6"/>
      <c r="M91" s="51"/>
      <c r="N91" s="6"/>
      <c r="O91" s="6"/>
      <c r="P91" s="6"/>
      <c r="Q91" s="6"/>
      <c r="R91" s="6"/>
      <c r="S91" s="6"/>
      <c r="T91" s="6"/>
      <c r="U91" s="6"/>
      <c r="V91" s="6"/>
      <c r="W91" s="6"/>
      <c r="X91" s="6"/>
    </row>
    <row r="92" spans="1:24" s="58" customFormat="1" ht="14.25" customHeight="1">
      <c r="A92" s="24"/>
      <c r="B92" s="59"/>
      <c r="C92" s="49"/>
      <c r="D92" s="49"/>
      <c r="E92" s="50"/>
      <c r="F92" s="49"/>
      <c r="G92" s="49"/>
      <c r="H92" s="73"/>
      <c r="I92" s="73"/>
      <c r="J92" s="60"/>
      <c r="K92" s="6"/>
      <c r="L92" s="6"/>
      <c r="M92" s="51"/>
      <c r="N92" s="6"/>
      <c r="O92" s="6"/>
      <c r="P92" s="6"/>
      <c r="Q92" s="6"/>
      <c r="R92" s="6"/>
      <c r="S92" s="6"/>
      <c r="T92" s="6"/>
      <c r="U92" s="6"/>
      <c r="V92" s="6"/>
      <c r="W92" s="6"/>
      <c r="X92" s="6"/>
    </row>
    <row r="93" spans="1:24" s="58" customFormat="1">
      <c r="A93" s="24"/>
      <c r="B93" s="59"/>
      <c r="C93" s="49"/>
      <c r="D93" s="49"/>
      <c r="E93" s="50"/>
      <c r="F93" s="49"/>
      <c r="G93" s="49"/>
      <c r="H93" s="73"/>
      <c r="I93" s="73"/>
      <c r="J93" s="60"/>
      <c r="K93" s="6"/>
      <c r="L93" s="6"/>
      <c r="M93" s="51"/>
      <c r="N93" s="6"/>
      <c r="O93" s="6"/>
      <c r="P93" s="6"/>
      <c r="Q93" s="6"/>
      <c r="R93" s="6"/>
      <c r="S93" s="6"/>
      <c r="T93" s="6"/>
      <c r="U93" s="6"/>
      <c r="V93" s="6"/>
      <c r="W93" s="6"/>
      <c r="X93" s="6"/>
    </row>
    <row r="94" spans="1:24" s="58" customFormat="1">
      <c r="A94" s="24"/>
      <c r="B94" s="59"/>
      <c r="C94" s="49"/>
      <c r="D94" s="49"/>
      <c r="E94" s="50"/>
      <c r="F94" s="49"/>
      <c r="G94" s="49"/>
      <c r="H94" s="73"/>
      <c r="I94" s="73"/>
      <c r="J94" s="60"/>
      <c r="K94" s="6"/>
      <c r="L94" s="6"/>
      <c r="M94" s="51"/>
      <c r="N94" s="6"/>
      <c r="O94" s="6"/>
      <c r="P94" s="6"/>
      <c r="Q94" s="6"/>
      <c r="R94" s="6"/>
      <c r="S94" s="6"/>
      <c r="T94" s="6"/>
      <c r="U94" s="6"/>
      <c r="V94" s="6"/>
      <c r="W94" s="6"/>
      <c r="X94" s="6"/>
    </row>
    <row r="95" spans="1:24" s="58" customFormat="1">
      <c r="A95" s="24"/>
      <c r="B95" s="59"/>
      <c r="C95" s="49"/>
      <c r="D95" s="49"/>
      <c r="E95" s="50"/>
      <c r="F95" s="49"/>
      <c r="G95" s="49"/>
      <c r="H95" s="73"/>
      <c r="I95" s="73"/>
      <c r="J95" s="60"/>
      <c r="K95" s="6"/>
      <c r="L95" s="6"/>
      <c r="M95" s="51"/>
      <c r="N95" s="6"/>
      <c r="O95" s="6"/>
      <c r="P95" s="6"/>
      <c r="Q95" s="6"/>
      <c r="R95" s="6"/>
      <c r="S95" s="6"/>
      <c r="T95" s="6"/>
      <c r="U95" s="6"/>
      <c r="V95" s="6"/>
      <c r="W95" s="6"/>
      <c r="X95" s="6"/>
    </row>
    <row r="96" spans="1:24" s="58" customFormat="1">
      <c r="A96" s="24"/>
      <c r="B96" s="59"/>
      <c r="C96" s="49"/>
      <c r="D96" s="49"/>
      <c r="E96" s="50"/>
      <c r="F96" s="49"/>
      <c r="G96" s="49"/>
      <c r="H96" s="73"/>
      <c r="I96" s="73"/>
      <c r="J96" s="60"/>
      <c r="K96" s="6"/>
      <c r="L96" s="6"/>
      <c r="M96" s="51"/>
      <c r="N96" s="6"/>
      <c r="O96" s="6"/>
      <c r="P96" s="6"/>
      <c r="Q96" s="6"/>
      <c r="R96" s="6"/>
      <c r="S96" s="6"/>
      <c r="T96" s="6"/>
      <c r="U96" s="6"/>
      <c r="V96" s="6"/>
      <c r="W96" s="6"/>
      <c r="X96" s="6"/>
    </row>
    <row r="97" spans="1:24" s="58" customFormat="1">
      <c r="A97" s="24"/>
      <c r="B97" s="59"/>
      <c r="C97" s="49"/>
      <c r="D97" s="49"/>
      <c r="E97" s="50"/>
      <c r="F97" s="49"/>
      <c r="G97" s="49"/>
      <c r="H97" s="73"/>
      <c r="I97" s="73"/>
      <c r="J97" s="60"/>
      <c r="K97" s="6"/>
      <c r="L97" s="6"/>
      <c r="M97" s="51"/>
      <c r="N97" s="6"/>
      <c r="O97" s="6"/>
      <c r="P97" s="6"/>
      <c r="Q97" s="6"/>
      <c r="R97" s="6"/>
      <c r="S97" s="6"/>
      <c r="T97" s="6"/>
      <c r="U97" s="6"/>
      <c r="V97" s="6"/>
      <c r="W97" s="6"/>
      <c r="X97" s="6"/>
    </row>
    <row r="98" spans="1:24" s="58" customFormat="1">
      <c r="A98" s="24"/>
      <c r="B98" s="59"/>
      <c r="C98" s="49"/>
      <c r="D98" s="49"/>
      <c r="E98" s="50"/>
      <c r="F98" s="49"/>
      <c r="G98" s="49"/>
      <c r="H98" s="73"/>
      <c r="I98" s="73"/>
      <c r="J98" s="60"/>
      <c r="K98" s="6"/>
      <c r="L98" s="6"/>
      <c r="M98" s="51"/>
      <c r="N98" s="6"/>
      <c r="O98" s="6"/>
      <c r="P98" s="6"/>
      <c r="Q98" s="6"/>
      <c r="R98" s="6"/>
      <c r="S98" s="6"/>
      <c r="T98" s="6"/>
      <c r="U98" s="6"/>
      <c r="V98" s="6"/>
      <c r="W98" s="6"/>
      <c r="X98" s="6"/>
    </row>
    <row r="99" spans="1:24" s="58" customFormat="1">
      <c r="A99" s="24"/>
      <c r="B99" s="59"/>
      <c r="C99" s="49"/>
      <c r="D99" s="49"/>
      <c r="E99" s="50"/>
      <c r="F99" s="49"/>
      <c r="G99" s="49"/>
      <c r="H99" s="73"/>
      <c r="I99" s="73"/>
      <c r="J99" s="60"/>
      <c r="K99" s="6"/>
      <c r="L99" s="6"/>
      <c r="M99" s="51"/>
      <c r="N99" s="6"/>
      <c r="O99" s="6"/>
      <c r="P99" s="6"/>
      <c r="Q99" s="6"/>
      <c r="R99" s="6"/>
      <c r="S99" s="6"/>
      <c r="T99" s="6"/>
      <c r="U99" s="6"/>
      <c r="V99" s="6"/>
      <c r="W99" s="6"/>
      <c r="X99" s="6"/>
    </row>
    <row r="100" spans="1:24" s="58" customFormat="1">
      <c r="A100" s="24"/>
      <c r="B100" s="59"/>
      <c r="C100" s="49"/>
      <c r="D100" s="49"/>
      <c r="E100" s="50"/>
      <c r="F100" s="49"/>
      <c r="G100" s="49"/>
      <c r="H100" s="73"/>
      <c r="I100" s="73"/>
      <c r="J100" s="60"/>
      <c r="K100" s="6"/>
      <c r="L100" s="6"/>
      <c r="M100" s="51"/>
      <c r="N100" s="6"/>
      <c r="O100" s="6"/>
      <c r="P100" s="6"/>
      <c r="Q100" s="6"/>
      <c r="R100" s="6"/>
      <c r="S100" s="6"/>
      <c r="T100" s="6"/>
      <c r="U100" s="6"/>
      <c r="V100" s="6"/>
      <c r="W100" s="6"/>
      <c r="X100" s="6"/>
    </row>
    <row r="101" spans="1:24" s="58" customFormat="1">
      <c r="A101" s="24"/>
      <c r="B101" s="59"/>
      <c r="C101" s="49"/>
      <c r="D101" s="49"/>
      <c r="E101" s="50"/>
      <c r="F101" s="49"/>
      <c r="G101" s="49"/>
      <c r="H101" s="73"/>
      <c r="I101" s="73"/>
      <c r="J101" s="60"/>
      <c r="K101" s="6"/>
      <c r="L101" s="6"/>
      <c r="M101" s="51"/>
      <c r="N101" s="6"/>
      <c r="O101" s="6"/>
      <c r="P101" s="6"/>
      <c r="Q101" s="6"/>
      <c r="R101" s="6"/>
      <c r="S101" s="6"/>
      <c r="T101" s="6"/>
      <c r="U101" s="6"/>
      <c r="V101" s="6"/>
      <c r="W101" s="6"/>
      <c r="X101" s="6"/>
    </row>
    <row r="102" spans="1:24" s="58" customFormat="1">
      <c r="A102" s="24"/>
      <c r="B102" s="59"/>
      <c r="C102" s="49"/>
      <c r="D102" s="49"/>
      <c r="E102" s="50"/>
      <c r="F102" s="49"/>
      <c r="G102" s="49"/>
      <c r="H102" s="73"/>
      <c r="I102" s="73"/>
      <c r="J102" s="60"/>
      <c r="K102" s="6"/>
      <c r="L102" s="6"/>
      <c r="M102" s="51"/>
      <c r="N102" s="6"/>
      <c r="O102" s="6"/>
      <c r="P102" s="6"/>
      <c r="Q102" s="6"/>
      <c r="R102" s="6"/>
      <c r="S102" s="6"/>
      <c r="T102" s="6"/>
      <c r="U102" s="6"/>
      <c r="V102" s="6"/>
      <c r="W102" s="6"/>
      <c r="X102" s="6"/>
    </row>
    <row r="103" spans="1:24" s="58" customFormat="1">
      <c r="A103" s="24"/>
      <c r="B103" s="59"/>
      <c r="C103" s="49"/>
      <c r="D103" s="49"/>
      <c r="E103" s="50"/>
      <c r="F103" s="49"/>
      <c r="G103" s="49"/>
      <c r="H103" s="73"/>
      <c r="I103" s="73"/>
      <c r="J103" s="60"/>
      <c r="K103" s="6"/>
      <c r="L103" s="6"/>
      <c r="M103" s="51"/>
      <c r="N103" s="6"/>
      <c r="O103" s="6"/>
      <c r="P103" s="6"/>
      <c r="Q103" s="6"/>
      <c r="R103" s="6"/>
      <c r="S103" s="6"/>
      <c r="T103" s="6"/>
      <c r="U103" s="6"/>
      <c r="V103" s="6"/>
      <c r="W103" s="6"/>
      <c r="X103" s="6"/>
    </row>
    <row r="104" spans="1:24" s="58" customFormat="1">
      <c r="A104" s="24"/>
      <c r="B104" s="59"/>
      <c r="C104" s="49"/>
      <c r="D104" s="49"/>
      <c r="E104" s="50"/>
      <c r="F104" s="49"/>
      <c r="G104" s="49"/>
      <c r="H104" s="73"/>
      <c r="I104" s="73"/>
      <c r="J104" s="60"/>
      <c r="K104" s="6"/>
      <c r="L104" s="6"/>
      <c r="M104" s="51"/>
      <c r="N104" s="6"/>
      <c r="O104" s="6"/>
      <c r="P104" s="6"/>
      <c r="Q104" s="6"/>
      <c r="R104" s="6"/>
      <c r="S104" s="6"/>
      <c r="T104" s="6"/>
      <c r="U104" s="6"/>
      <c r="V104" s="6"/>
      <c r="W104" s="6"/>
      <c r="X104" s="6"/>
    </row>
    <row r="105" spans="1:24" s="58" customFormat="1">
      <c r="A105" s="24"/>
      <c r="B105" s="59"/>
      <c r="C105" s="49"/>
      <c r="D105" s="49"/>
      <c r="E105" s="50"/>
      <c r="F105" s="49"/>
      <c r="G105" s="49"/>
      <c r="H105" s="73"/>
      <c r="I105" s="73"/>
      <c r="J105" s="60"/>
      <c r="K105" s="6"/>
      <c r="L105" s="6"/>
      <c r="M105" s="51"/>
      <c r="N105" s="6"/>
      <c r="O105" s="6"/>
      <c r="P105" s="6"/>
      <c r="Q105" s="6"/>
      <c r="R105" s="6"/>
      <c r="S105" s="6"/>
      <c r="T105" s="6"/>
      <c r="U105" s="6"/>
      <c r="V105" s="6"/>
      <c r="W105" s="6"/>
      <c r="X105" s="6"/>
    </row>
    <row r="106" spans="1:24" s="58" customFormat="1">
      <c r="A106" s="24"/>
      <c r="B106" s="59"/>
      <c r="C106" s="49"/>
      <c r="D106" s="49"/>
      <c r="E106" s="50"/>
      <c r="F106" s="49"/>
      <c r="G106" s="49"/>
      <c r="H106" s="73"/>
      <c r="I106" s="73"/>
      <c r="J106" s="60"/>
      <c r="K106" s="6"/>
      <c r="L106" s="6"/>
      <c r="M106" s="51"/>
      <c r="N106" s="6"/>
      <c r="O106" s="6"/>
      <c r="P106" s="6"/>
      <c r="Q106" s="6"/>
      <c r="R106" s="6"/>
      <c r="S106" s="6"/>
      <c r="T106" s="6"/>
      <c r="U106" s="6"/>
      <c r="V106" s="6"/>
      <c r="W106" s="6"/>
      <c r="X106" s="6"/>
    </row>
    <row r="107" spans="1:24" s="58" customFormat="1">
      <c r="A107" s="24"/>
      <c r="B107" s="59"/>
      <c r="C107" s="49"/>
      <c r="D107" s="49"/>
      <c r="E107" s="50"/>
      <c r="F107" s="49"/>
      <c r="G107" s="49"/>
      <c r="H107" s="73"/>
      <c r="I107" s="73"/>
      <c r="J107" s="60"/>
      <c r="K107" s="6"/>
      <c r="L107" s="6"/>
      <c r="M107" s="51"/>
      <c r="N107" s="6"/>
      <c r="O107" s="6"/>
      <c r="P107" s="6"/>
      <c r="Q107" s="6"/>
      <c r="R107" s="6"/>
      <c r="S107" s="6"/>
      <c r="T107" s="6"/>
      <c r="U107" s="6"/>
      <c r="V107" s="6"/>
      <c r="W107" s="6"/>
      <c r="X107" s="6"/>
    </row>
    <row r="108" spans="1:24" s="58" customFormat="1">
      <c r="A108" s="24"/>
      <c r="B108" s="59"/>
      <c r="C108" s="49"/>
      <c r="D108" s="49"/>
      <c r="E108" s="50"/>
      <c r="F108" s="49"/>
      <c r="G108" s="49"/>
      <c r="H108" s="73"/>
      <c r="I108" s="73"/>
      <c r="J108" s="60"/>
      <c r="K108" s="6"/>
      <c r="L108" s="6"/>
      <c r="M108" s="51"/>
      <c r="N108" s="6"/>
      <c r="O108" s="6"/>
      <c r="P108" s="6"/>
      <c r="Q108" s="6"/>
      <c r="R108" s="6"/>
      <c r="S108" s="6"/>
      <c r="T108" s="6"/>
      <c r="U108" s="6"/>
      <c r="V108" s="6"/>
      <c r="W108" s="6"/>
      <c r="X108" s="6"/>
    </row>
    <row r="109" spans="1:24" s="58" customFormat="1">
      <c r="A109" s="24"/>
      <c r="B109" s="59"/>
      <c r="C109" s="49"/>
      <c r="D109" s="49"/>
      <c r="E109" s="50"/>
      <c r="F109" s="49"/>
      <c r="G109" s="49"/>
      <c r="H109" s="73"/>
      <c r="I109" s="73"/>
      <c r="J109" s="60"/>
      <c r="K109" s="6"/>
      <c r="L109" s="6"/>
      <c r="M109" s="51"/>
      <c r="N109" s="6"/>
      <c r="O109" s="6"/>
      <c r="P109" s="6"/>
      <c r="Q109" s="6"/>
      <c r="R109" s="6"/>
      <c r="S109" s="6"/>
      <c r="T109" s="6"/>
      <c r="U109" s="6"/>
      <c r="V109" s="6"/>
      <c r="W109" s="6"/>
      <c r="X109" s="6"/>
    </row>
    <row r="110" spans="1:24" s="58" customFormat="1">
      <c r="A110" s="24"/>
      <c r="B110" s="59"/>
      <c r="C110" s="49"/>
      <c r="D110" s="49"/>
      <c r="E110" s="50"/>
      <c r="F110" s="49"/>
      <c r="G110" s="49"/>
      <c r="H110" s="73"/>
      <c r="I110" s="73"/>
      <c r="J110" s="60"/>
      <c r="K110" s="6"/>
      <c r="L110" s="6"/>
      <c r="M110" s="51"/>
      <c r="N110" s="6"/>
      <c r="O110" s="6"/>
      <c r="P110" s="6"/>
      <c r="Q110" s="6"/>
      <c r="R110" s="6"/>
      <c r="S110" s="6"/>
      <c r="T110" s="6"/>
      <c r="U110" s="6"/>
      <c r="V110" s="6"/>
      <c r="W110" s="6"/>
      <c r="X110" s="6"/>
    </row>
    <row r="111" spans="1:24" s="58" customFormat="1">
      <c r="A111" s="24"/>
      <c r="B111" s="59"/>
      <c r="C111" s="49"/>
      <c r="D111" s="49"/>
      <c r="E111" s="50"/>
      <c r="F111" s="49"/>
      <c r="G111" s="49"/>
      <c r="H111" s="73"/>
      <c r="I111" s="73"/>
      <c r="J111" s="60"/>
      <c r="K111" s="6"/>
      <c r="L111" s="6"/>
      <c r="M111" s="51"/>
      <c r="N111" s="6"/>
      <c r="O111" s="6"/>
      <c r="P111" s="6"/>
      <c r="Q111" s="6"/>
      <c r="R111" s="6"/>
      <c r="S111" s="6"/>
      <c r="T111" s="6"/>
      <c r="U111" s="6"/>
      <c r="V111" s="6"/>
      <c r="W111" s="6"/>
      <c r="X111" s="6"/>
    </row>
    <row r="112" spans="1:24" s="58" customFormat="1">
      <c r="A112" s="24"/>
      <c r="B112" s="59"/>
      <c r="C112" s="49"/>
      <c r="D112" s="49"/>
      <c r="E112" s="50"/>
      <c r="F112" s="49"/>
      <c r="G112" s="49"/>
      <c r="H112" s="73"/>
      <c r="I112" s="73"/>
      <c r="J112" s="60"/>
      <c r="K112" s="6"/>
      <c r="L112" s="6"/>
      <c r="M112" s="51"/>
      <c r="N112" s="6"/>
      <c r="O112" s="6"/>
      <c r="P112" s="6"/>
      <c r="Q112" s="6"/>
      <c r="R112" s="6"/>
      <c r="S112" s="6"/>
      <c r="T112" s="6"/>
      <c r="U112" s="6"/>
      <c r="V112" s="6"/>
      <c r="W112" s="6"/>
      <c r="X112" s="6"/>
    </row>
    <row r="113" spans="1:24" s="58" customFormat="1">
      <c r="A113" s="24"/>
      <c r="B113" s="59"/>
      <c r="C113" s="49"/>
      <c r="D113" s="49"/>
      <c r="E113" s="50"/>
      <c r="F113" s="49"/>
      <c r="G113" s="49"/>
      <c r="H113" s="73"/>
      <c r="I113" s="73"/>
      <c r="J113" s="60"/>
      <c r="K113" s="6"/>
      <c r="L113" s="6"/>
      <c r="M113" s="51"/>
      <c r="N113" s="6"/>
      <c r="O113" s="6"/>
      <c r="P113" s="6"/>
      <c r="Q113" s="6"/>
      <c r="R113" s="6"/>
      <c r="S113" s="6"/>
      <c r="T113" s="6"/>
      <c r="U113" s="6"/>
      <c r="V113" s="6"/>
      <c r="W113" s="6"/>
      <c r="X113" s="6"/>
    </row>
    <row r="114" spans="1:24" s="58" customFormat="1">
      <c r="A114" s="24"/>
      <c r="B114" s="59"/>
      <c r="C114" s="49"/>
      <c r="D114" s="49"/>
      <c r="E114" s="50"/>
      <c r="F114" s="49"/>
      <c r="G114" s="49"/>
      <c r="H114" s="73"/>
      <c r="I114" s="73"/>
      <c r="J114" s="60"/>
      <c r="K114" s="6"/>
      <c r="L114" s="6"/>
      <c r="M114" s="51"/>
      <c r="N114" s="6"/>
      <c r="O114" s="6"/>
      <c r="P114" s="6"/>
      <c r="Q114" s="6"/>
      <c r="R114" s="6"/>
      <c r="S114" s="6"/>
      <c r="T114" s="6"/>
      <c r="U114" s="6"/>
      <c r="V114" s="6"/>
      <c r="W114" s="6"/>
      <c r="X114" s="6"/>
    </row>
    <row r="115" spans="1:24" s="58" customFormat="1">
      <c r="A115" s="24"/>
      <c r="B115" s="59"/>
      <c r="C115" s="49"/>
      <c r="D115" s="49"/>
      <c r="E115" s="50"/>
      <c r="F115" s="49"/>
      <c r="G115" s="49"/>
      <c r="H115" s="73"/>
      <c r="I115" s="73"/>
      <c r="J115" s="60"/>
      <c r="K115" s="6"/>
      <c r="L115" s="6"/>
      <c r="M115" s="51"/>
      <c r="N115" s="6"/>
      <c r="O115" s="6"/>
      <c r="P115" s="6"/>
      <c r="Q115" s="6"/>
      <c r="R115" s="6"/>
      <c r="S115" s="6"/>
      <c r="T115" s="6"/>
      <c r="U115" s="6"/>
      <c r="V115" s="6"/>
      <c r="W115" s="6"/>
      <c r="X115" s="6"/>
    </row>
    <row r="116" spans="1:24" s="58" customFormat="1">
      <c r="A116" s="24"/>
      <c r="B116" s="59"/>
      <c r="C116" s="49"/>
      <c r="D116" s="49"/>
      <c r="E116" s="50"/>
      <c r="F116" s="49"/>
      <c r="G116" s="49"/>
      <c r="H116" s="73"/>
      <c r="I116" s="73"/>
      <c r="J116" s="60"/>
      <c r="K116" s="6"/>
      <c r="L116" s="6"/>
      <c r="M116" s="51"/>
      <c r="N116" s="6"/>
      <c r="O116" s="6"/>
      <c r="P116" s="6"/>
      <c r="Q116" s="6"/>
      <c r="R116" s="6"/>
      <c r="S116" s="6"/>
      <c r="T116" s="6"/>
      <c r="U116" s="6"/>
      <c r="V116" s="6"/>
      <c r="W116" s="6"/>
      <c r="X116" s="6"/>
    </row>
    <row r="117" spans="1:24" s="58" customFormat="1">
      <c r="A117" s="24"/>
      <c r="B117" s="59"/>
      <c r="C117" s="49"/>
      <c r="D117" s="49"/>
      <c r="E117" s="50"/>
      <c r="F117" s="49"/>
      <c r="G117" s="49"/>
      <c r="H117" s="73"/>
      <c r="I117" s="73"/>
      <c r="J117" s="60"/>
      <c r="K117" s="6"/>
      <c r="L117" s="6"/>
      <c r="M117" s="51"/>
      <c r="N117" s="6"/>
      <c r="O117" s="6"/>
      <c r="P117" s="6"/>
      <c r="Q117" s="6"/>
      <c r="R117" s="6"/>
      <c r="S117" s="6"/>
      <c r="T117" s="6"/>
      <c r="U117" s="6"/>
      <c r="V117" s="6"/>
      <c r="W117" s="6"/>
      <c r="X117" s="6"/>
    </row>
    <row r="118" spans="1:24" s="58" customFormat="1">
      <c r="A118" s="24"/>
      <c r="B118" s="59"/>
      <c r="C118" s="49"/>
      <c r="D118" s="49"/>
      <c r="E118" s="50"/>
      <c r="F118" s="49"/>
      <c r="G118" s="49"/>
      <c r="H118" s="73"/>
      <c r="I118" s="73"/>
      <c r="J118" s="60"/>
      <c r="K118" s="6"/>
      <c r="L118" s="6"/>
      <c r="M118" s="51"/>
      <c r="N118" s="6"/>
      <c r="O118" s="6"/>
      <c r="P118" s="6"/>
      <c r="Q118" s="6"/>
      <c r="R118" s="6"/>
      <c r="S118" s="6"/>
      <c r="T118" s="6"/>
      <c r="U118" s="6"/>
      <c r="V118" s="6"/>
      <c r="W118" s="6"/>
      <c r="X118" s="6"/>
    </row>
    <row r="119" spans="1:24" s="58" customFormat="1">
      <c r="A119" s="24"/>
      <c r="B119" s="59"/>
      <c r="C119" s="49"/>
      <c r="D119" s="49"/>
      <c r="E119" s="50"/>
      <c r="F119" s="49"/>
      <c r="G119" s="49"/>
      <c r="H119" s="73"/>
      <c r="I119" s="73"/>
      <c r="J119" s="60"/>
      <c r="K119" s="6"/>
      <c r="L119" s="6"/>
      <c r="M119" s="51"/>
      <c r="N119" s="6"/>
      <c r="O119" s="6"/>
      <c r="P119" s="6"/>
      <c r="Q119" s="6"/>
      <c r="R119" s="6"/>
      <c r="S119" s="6"/>
      <c r="T119" s="6"/>
      <c r="U119" s="6"/>
      <c r="V119" s="6"/>
      <c r="W119" s="6"/>
      <c r="X119" s="6"/>
    </row>
    <row r="120" spans="1:24" s="58" customFormat="1">
      <c r="A120" s="24"/>
      <c r="B120" s="59"/>
      <c r="C120" s="49"/>
      <c r="D120" s="49"/>
      <c r="E120" s="50"/>
      <c r="F120" s="49"/>
      <c r="G120" s="49"/>
      <c r="H120" s="73"/>
      <c r="I120" s="73"/>
      <c r="J120" s="60"/>
      <c r="K120" s="6"/>
      <c r="L120" s="6"/>
      <c r="M120" s="51"/>
      <c r="N120" s="6"/>
      <c r="O120" s="6"/>
      <c r="P120" s="6"/>
      <c r="Q120" s="6"/>
      <c r="R120" s="6"/>
      <c r="S120" s="6"/>
      <c r="T120" s="6"/>
      <c r="U120" s="6"/>
      <c r="V120" s="6"/>
      <c r="W120" s="6"/>
      <c r="X120" s="6"/>
    </row>
    <row r="121" spans="1:24" s="58" customFormat="1">
      <c r="A121" s="24"/>
      <c r="B121" s="59"/>
      <c r="C121" s="49"/>
      <c r="D121" s="49"/>
      <c r="E121" s="50"/>
      <c r="F121" s="49"/>
      <c r="G121" s="49"/>
      <c r="H121" s="73"/>
      <c r="I121" s="73"/>
      <c r="J121" s="60"/>
      <c r="K121" s="6"/>
      <c r="L121" s="6"/>
      <c r="M121" s="51"/>
      <c r="N121" s="6"/>
      <c r="O121" s="6"/>
      <c r="P121" s="6"/>
      <c r="Q121" s="6"/>
      <c r="R121" s="6"/>
      <c r="S121" s="6"/>
      <c r="T121" s="6"/>
      <c r="U121" s="6"/>
      <c r="V121" s="6"/>
      <c r="W121" s="6"/>
      <c r="X121" s="6"/>
    </row>
    <row r="122" spans="1:24" s="58" customFormat="1">
      <c r="A122" s="24"/>
      <c r="B122" s="59"/>
      <c r="C122" s="49"/>
      <c r="D122" s="49"/>
      <c r="E122" s="50"/>
      <c r="F122" s="49"/>
      <c r="G122" s="49"/>
      <c r="H122" s="73"/>
      <c r="I122" s="73"/>
      <c r="J122" s="60"/>
      <c r="K122" s="6"/>
      <c r="L122" s="6"/>
      <c r="M122" s="51"/>
      <c r="N122" s="6"/>
      <c r="O122" s="6"/>
      <c r="P122" s="6"/>
      <c r="Q122" s="6"/>
      <c r="R122" s="6"/>
      <c r="S122" s="6"/>
      <c r="T122" s="6"/>
      <c r="U122" s="6"/>
      <c r="V122" s="6"/>
      <c r="W122" s="6"/>
      <c r="X122" s="6"/>
    </row>
    <row r="123" spans="1:24" s="58" customFormat="1">
      <c r="A123" s="24"/>
      <c r="B123" s="59"/>
      <c r="C123" s="49"/>
      <c r="D123" s="49"/>
      <c r="E123" s="50"/>
      <c r="F123" s="49"/>
      <c r="G123" s="49"/>
      <c r="H123" s="73"/>
      <c r="I123" s="73"/>
      <c r="J123" s="60"/>
      <c r="K123" s="6"/>
      <c r="L123" s="6"/>
      <c r="M123" s="51"/>
      <c r="N123" s="6"/>
      <c r="O123" s="6"/>
      <c r="P123" s="6"/>
      <c r="Q123" s="6"/>
      <c r="R123" s="6"/>
      <c r="S123" s="6"/>
      <c r="T123" s="6"/>
      <c r="U123" s="6"/>
      <c r="V123" s="6"/>
      <c r="W123" s="6"/>
      <c r="X123" s="6"/>
    </row>
    <row r="124" spans="1:24" s="58" customFormat="1">
      <c r="A124" s="24"/>
      <c r="B124" s="59"/>
      <c r="C124" s="49"/>
      <c r="D124" s="49"/>
      <c r="E124" s="50"/>
      <c r="F124" s="49"/>
      <c r="G124" s="49"/>
      <c r="H124" s="73"/>
      <c r="I124" s="73"/>
      <c r="J124" s="60"/>
      <c r="K124" s="6"/>
      <c r="L124" s="6"/>
      <c r="M124" s="51"/>
      <c r="N124" s="6"/>
      <c r="O124" s="6"/>
      <c r="P124" s="6"/>
      <c r="Q124" s="6"/>
      <c r="R124" s="6"/>
      <c r="S124" s="6"/>
      <c r="T124" s="6"/>
      <c r="U124" s="6"/>
      <c r="V124" s="6"/>
      <c r="W124" s="6"/>
      <c r="X124" s="6"/>
    </row>
    <row r="125" spans="1:24" s="58" customFormat="1">
      <c r="A125" s="24"/>
      <c r="B125" s="59"/>
      <c r="C125" s="49"/>
      <c r="D125" s="49"/>
      <c r="E125" s="50"/>
      <c r="F125" s="49"/>
      <c r="G125" s="49"/>
      <c r="H125" s="73"/>
      <c r="I125" s="73"/>
      <c r="J125" s="60"/>
      <c r="K125" s="6"/>
      <c r="L125" s="6"/>
      <c r="M125" s="51"/>
      <c r="N125" s="6"/>
      <c r="O125" s="6"/>
      <c r="P125" s="6"/>
      <c r="Q125" s="6"/>
      <c r="R125" s="6"/>
      <c r="S125" s="6"/>
      <c r="T125" s="6"/>
      <c r="U125" s="6"/>
      <c r="V125" s="6"/>
      <c r="W125" s="6"/>
      <c r="X125" s="6"/>
    </row>
    <row r="126" spans="1:24" s="58" customFormat="1">
      <c r="A126" s="24"/>
      <c r="B126" s="59"/>
      <c r="C126" s="49"/>
      <c r="D126" s="49"/>
      <c r="E126" s="50"/>
      <c r="F126" s="49"/>
      <c r="G126" s="49"/>
      <c r="H126" s="73"/>
      <c r="I126" s="73"/>
      <c r="J126" s="60"/>
      <c r="K126" s="6"/>
      <c r="L126" s="6"/>
      <c r="M126" s="51"/>
      <c r="N126" s="6"/>
      <c r="O126" s="6"/>
      <c r="P126" s="6"/>
      <c r="Q126" s="6"/>
      <c r="R126" s="6"/>
      <c r="S126" s="6"/>
      <c r="T126" s="6"/>
      <c r="U126" s="6"/>
      <c r="V126" s="6"/>
      <c r="W126" s="6"/>
      <c r="X126" s="6"/>
    </row>
    <row r="127" spans="1:24" s="58" customFormat="1">
      <c r="A127" s="24"/>
      <c r="B127" s="59"/>
      <c r="C127" s="49"/>
      <c r="D127" s="49"/>
      <c r="E127" s="50"/>
      <c r="F127" s="49"/>
      <c r="G127" s="49"/>
      <c r="H127" s="73"/>
      <c r="I127" s="73"/>
      <c r="J127" s="60"/>
      <c r="K127" s="6"/>
      <c r="L127" s="6"/>
      <c r="M127" s="51"/>
      <c r="N127" s="6"/>
      <c r="O127" s="6"/>
      <c r="P127" s="6"/>
      <c r="Q127" s="6"/>
      <c r="R127" s="6"/>
      <c r="S127" s="6"/>
      <c r="T127" s="6"/>
      <c r="U127" s="6"/>
      <c r="V127" s="6"/>
      <c r="W127" s="6"/>
      <c r="X127" s="6"/>
    </row>
    <row r="128" spans="1:24" s="58" customFormat="1">
      <c r="A128" s="24"/>
      <c r="B128" s="59"/>
      <c r="C128" s="49"/>
      <c r="D128" s="49"/>
      <c r="E128" s="50"/>
      <c r="F128" s="49"/>
      <c r="G128" s="49"/>
      <c r="H128" s="73"/>
      <c r="I128" s="73"/>
      <c r="J128" s="60"/>
      <c r="K128" s="6"/>
      <c r="L128" s="6"/>
      <c r="M128" s="51"/>
      <c r="N128" s="6"/>
      <c r="O128" s="6"/>
      <c r="P128" s="6"/>
      <c r="Q128" s="6"/>
      <c r="R128" s="6"/>
      <c r="S128" s="6"/>
      <c r="T128" s="6"/>
      <c r="U128" s="6"/>
      <c r="V128" s="6"/>
      <c r="W128" s="6"/>
      <c r="X128" s="6"/>
    </row>
    <row r="129" spans="1:24" s="58" customFormat="1">
      <c r="A129" s="24"/>
      <c r="B129" s="59"/>
      <c r="C129" s="49"/>
      <c r="D129" s="49"/>
      <c r="E129" s="50"/>
      <c r="F129" s="49"/>
      <c r="G129" s="49"/>
      <c r="H129" s="73"/>
      <c r="I129" s="73"/>
      <c r="J129" s="60"/>
      <c r="K129" s="6"/>
      <c r="L129" s="6"/>
      <c r="M129" s="51"/>
      <c r="N129" s="6"/>
      <c r="O129" s="6"/>
      <c r="P129" s="6"/>
      <c r="Q129" s="6"/>
      <c r="R129" s="6"/>
      <c r="S129" s="6"/>
      <c r="T129" s="6"/>
      <c r="U129" s="6"/>
      <c r="V129" s="6"/>
      <c r="W129" s="6"/>
      <c r="X129" s="6"/>
    </row>
    <row r="130" spans="1:24" s="58" customFormat="1">
      <c r="A130" s="24"/>
      <c r="B130" s="59"/>
      <c r="C130" s="49"/>
      <c r="D130" s="49"/>
      <c r="E130" s="50"/>
      <c r="F130" s="49"/>
      <c r="G130" s="49"/>
      <c r="H130" s="73"/>
      <c r="I130" s="73"/>
      <c r="J130" s="60"/>
      <c r="K130" s="6"/>
      <c r="L130" s="6"/>
      <c r="M130" s="51"/>
      <c r="N130" s="6"/>
      <c r="O130" s="6"/>
      <c r="P130" s="6"/>
      <c r="Q130" s="6"/>
      <c r="R130" s="6"/>
      <c r="S130" s="6"/>
      <c r="T130" s="6"/>
      <c r="U130" s="6"/>
      <c r="V130" s="6"/>
      <c r="W130" s="6"/>
      <c r="X130" s="6"/>
    </row>
    <row r="131" spans="1:24" s="58" customFormat="1">
      <c r="A131" s="24"/>
      <c r="B131" s="59"/>
      <c r="C131" s="49"/>
      <c r="D131" s="49"/>
      <c r="E131" s="50"/>
      <c r="F131" s="49"/>
      <c r="G131" s="49"/>
      <c r="H131" s="73"/>
      <c r="I131" s="73"/>
      <c r="J131" s="60"/>
      <c r="K131" s="6"/>
      <c r="L131" s="6"/>
      <c r="M131" s="51"/>
      <c r="N131" s="6"/>
      <c r="O131" s="6"/>
      <c r="P131" s="6"/>
      <c r="Q131" s="6"/>
      <c r="R131" s="6"/>
      <c r="S131" s="6"/>
      <c r="T131" s="6"/>
      <c r="U131" s="6"/>
      <c r="V131" s="6"/>
      <c r="W131" s="6"/>
      <c r="X131" s="6"/>
    </row>
    <row r="132" spans="1:24" s="58" customFormat="1">
      <c r="A132" s="24"/>
      <c r="B132" s="59"/>
      <c r="C132" s="49"/>
      <c r="D132" s="49"/>
      <c r="E132" s="50"/>
      <c r="F132" s="49"/>
      <c r="G132" s="49"/>
      <c r="H132" s="73"/>
      <c r="I132" s="73"/>
      <c r="J132" s="60"/>
      <c r="K132" s="6"/>
      <c r="L132" s="6"/>
      <c r="M132" s="51"/>
      <c r="N132" s="6"/>
      <c r="O132" s="6"/>
      <c r="P132" s="6"/>
      <c r="Q132" s="6"/>
      <c r="R132" s="6"/>
      <c r="S132" s="6"/>
      <c r="T132" s="6"/>
      <c r="U132" s="6"/>
      <c r="V132" s="6"/>
      <c r="W132" s="6"/>
      <c r="X132" s="6"/>
    </row>
    <row r="133" spans="1:24" s="58" customFormat="1">
      <c r="A133" s="24"/>
      <c r="B133" s="59"/>
      <c r="C133" s="49"/>
      <c r="D133" s="49"/>
      <c r="E133" s="50"/>
      <c r="F133" s="49"/>
      <c r="G133" s="49"/>
      <c r="H133" s="73"/>
      <c r="I133" s="73"/>
      <c r="J133" s="60"/>
      <c r="K133" s="6"/>
      <c r="L133" s="6"/>
      <c r="M133" s="51"/>
      <c r="N133" s="6"/>
      <c r="O133" s="6"/>
      <c r="P133" s="6"/>
      <c r="Q133" s="6"/>
      <c r="R133" s="6"/>
      <c r="S133" s="6"/>
      <c r="T133" s="6"/>
      <c r="U133" s="6"/>
      <c r="V133" s="6"/>
      <c r="W133" s="6"/>
      <c r="X133" s="6"/>
    </row>
    <row r="134" spans="1:24" s="58" customFormat="1">
      <c r="A134" s="24"/>
      <c r="B134" s="59"/>
      <c r="C134" s="49"/>
      <c r="D134" s="49"/>
      <c r="E134" s="50"/>
      <c r="F134" s="49"/>
      <c r="G134" s="49"/>
      <c r="H134" s="73"/>
      <c r="I134" s="73"/>
      <c r="J134" s="60"/>
      <c r="K134" s="6"/>
      <c r="L134" s="6"/>
      <c r="M134" s="51"/>
      <c r="N134" s="6"/>
      <c r="O134" s="6"/>
      <c r="P134" s="6"/>
      <c r="Q134" s="6"/>
      <c r="R134" s="6"/>
      <c r="S134" s="6"/>
      <c r="T134" s="6"/>
      <c r="U134" s="6"/>
      <c r="V134" s="6"/>
      <c r="W134" s="6"/>
      <c r="X134" s="6"/>
    </row>
    <row r="135" spans="1:24" s="58" customFormat="1">
      <c r="A135" s="24"/>
      <c r="B135" s="59"/>
      <c r="C135" s="49"/>
      <c r="D135" s="49"/>
      <c r="E135" s="50"/>
      <c r="F135" s="49"/>
      <c r="G135" s="49"/>
      <c r="H135" s="73"/>
      <c r="I135" s="73"/>
      <c r="J135" s="60"/>
      <c r="K135" s="6"/>
      <c r="L135" s="6"/>
      <c r="M135" s="51"/>
      <c r="N135" s="6"/>
      <c r="O135" s="6"/>
      <c r="P135" s="6"/>
      <c r="Q135" s="6"/>
      <c r="R135" s="6"/>
      <c r="S135" s="6"/>
      <c r="T135" s="6"/>
      <c r="U135" s="6"/>
      <c r="V135" s="6"/>
      <c r="W135" s="6"/>
      <c r="X135" s="6"/>
    </row>
    <row r="136" spans="1:24" s="58" customFormat="1">
      <c r="A136" s="24"/>
      <c r="B136" s="59"/>
      <c r="C136" s="49"/>
      <c r="D136" s="49"/>
      <c r="E136" s="50"/>
      <c r="F136" s="49"/>
      <c r="G136" s="49"/>
      <c r="H136" s="73"/>
      <c r="I136" s="73"/>
      <c r="J136" s="60"/>
      <c r="K136" s="6"/>
      <c r="L136" s="6"/>
      <c r="M136" s="51"/>
      <c r="N136" s="6"/>
      <c r="O136" s="6"/>
      <c r="P136" s="6"/>
      <c r="Q136" s="6"/>
      <c r="R136" s="6"/>
      <c r="S136" s="6"/>
      <c r="T136" s="6"/>
      <c r="U136" s="6"/>
      <c r="V136" s="6"/>
      <c r="W136" s="6"/>
      <c r="X136" s="6"/>
    </row>
    <row r="137" spans="1:24" s="58" customFormat="1">
      <c r="A137" s="24"/>
      <c r="B137" s="59"/>
      <c r="C137" s="49"/>
      <c r="D137" s="49"/>
      <c r="E137" s="50"/>
      <c r="F137" s="49"/>
      <c r="G137" s="49"/>
      <c r="H137" s="73"/>
      <c r="I137" s="73"/>
      <c r="J137" s="60"/>
      <c r="K137" s="6"/>
      <c r="L137" s="6"/>
      <c r="M137" s="51"/>
      <c r="N137" s="6"/>
      <c r="O137" s="6"/>
      <c r="P137" s="6"/>
      <c r="Q137" s="6"/>
      <c r="R137" s="6"/>
      <c r="S137" s="6"/>
      <c r="T137" s="6"/>
      <c r="U137" s="6"/>
      <c r="V137" s="6"/>
      <c r="W137" s="6"/>
      <c r="X137" s="6"/>
    </row>
    <row r="138" spans="1:24" s="58" customFormat="1">
      <c r="A138" s="24"/>
      <c r="B138" s="59"/>
      <c r="C138" s="49"/>
      <c r="D138" s="49"/>
      <c r="E138" s="50"/>
      <c r="F138" s="49"/>
      <c r="G138" s="49"/>
      <c r="H138" s="73"/>
      <c r="I138" s="73"/>
      <c r="J138" s="60"/>
      <c r="K138" s="6"/>
      <c r="L138" s="6"/>
      <c r="M138" s="51"/>
      <c r="N138" s="6"/>
      <c r="O138" s="6"/>
      <c r="P138" s="6"/>
      <c r="Q138" s="6"/>
      <c r="R138" s="6"/>
      <c r="S138" s="6"/>
      <c r="T138" s="6"/>
      <c r="U138" s="6"/>
      <c r="V138" s="6"/>
      <c r="W138" s="6"/>
      <c r="X138" s="6"/>
    </row>
    <row r="139" spans="1:24" s="58" customFormat="1">
      <c r="A139" s="24"/>
      <c r="B139" s="59"/>
      <c r="C139" s="49"/>
      <c r="D139" s="49"/>
      <c r="E139" s="50"/>
      <c r="F139" s="49"/>
      <c r="G139" s="49"/>
      <c r="H139" s="73"/>
      <c r="I139" s="73"/>
      <c r="J139" s="60"/>
      <c r="K139" s="6"/>
      <c r="L139" s="6"/>
      <c r="M139" s="51"/>
      <c r="N139" s="6"/>
      <c r="O139" s="6"/>
      <c r="P139" s="6"/>
      <c r="Q139" s="6"/>
      <c r="R139" s="6"/>
      <c r="S139" s="6"/>
      <c r="T139" s="6"/>
      <c r="U139" s="6"/>
      <c r="V139" s="6"/>
      <c r="W139" s="6"/>
      <c r="X139" s="6"/>
    </row>
    <row r="140" spans="1:24" s="58" customFormat="1">
      <c r="A140" s="24"/>
      <c r="B140" s="59"/>
      <c r="C140" s="49"/>
      <c r="D140" s="49"/>
      <c r="E140" s="50"/>
      <c r="F140" s="49"/>
      <c r="G140" s="49"/>
      <c r="H140" s="73"/>
      <c r="I140" s="73"/>
      <c r="J140" s="60"/>
      <c r="K140" s="6"/>
      <c r="L140" s="6"/>
      <c r="M140" s="51"/>
      <c r="N140" s="6"/>
      <c r="O140" s="6"/>
      <c r="P140" s="6"/>
      <c r="Q140" s="6"/>
      <c r="R140" s="6"/>
      <c r="S140" s="6"/>
      <c r="T140" s="6"/>
      <c r="U140" s="6"/>
      <c r="V140" s="6"/>
      <c r="W140" s="6"/>
      <c r="X140" s="6"/>
    </row>
    <row r="141" spans="1:24" s="58" customFormat="1">
      <c r="A141" s="24"/>
      <c r="B141" s="59"/>
      <c r="C141" s="49"/>
      <c r="D141" s="49"/>
      <c r="E141" s="50"/>
      <c r="F141" s="49"/>
      <c r="G141" s="49"/>
      <c r="H141" s="73"/>
      <c r="I141" s="73"/>
      <c r="J141" s="60"/>
      <c r="K141" s="6"/>
      <c r="L141" s="6"/>
      <c r="M141" s="51"/>
      <c r="N141" s="6"/>
      <c r="O141" s="6"/>
      <c r="P141" s="6"/>
      <c r="Q141" s="6"/>
      <c r="R141" s="6"/>
      <c r="S141" s="6"/>
      <c r="T141" s="6"/>
      <c r="U141" s="6"/>
      <c r="V141" s="6"/>
      <c r="W141" s="6"/>
      <c r="X141" s="6"/>
    </row>
    <row r="142" spans="1:24" s="58" customFormat="1">
      <c r="A142" s="24"/>
      <c r="B142" s="59"/>
      <c r="C142" s="49"/>
      <c r="D142" s="49"/>
      <c r="E142" s="50"/>
      <c r="F142" s="49"/>
      <c r="G142" s="49"/>
      <c r="H142" s="73"/>
      <c r="I142" s="73"/>
      <c r="J142" s="60"/>
      <c r="K142" s="6"/>
      <c r="L142" s="6"/>
      <c r="M142" s="51"/>
      <c r="N142" s="6"/>
      <c r="O142" s="6"/>
      <c r="P142" s="6"/>
      <c r="Q142" s="6"/>
      <c r="R142" s="6"/>
      <c r="S142" s="6"/>
      <c r="T142" s="6"/>
      <c r="U142" s="6"/>
      <c r="V142" s="6"/>
      <c r="W142" s="6"/>
      <c r="X142" s="6"/>
    </row>
    <row r="143" spans="1:24" s="58" customFormat="1">
      <c r="A143" s="24"/>
      <c r="B143" s="59"/>
      <c r="C143" s="49"/>
      <c r="D143" s="49"/>
      <c r="E143" s="50"/>
      <c r="F143" s="49"/>
      <c r="G143" s="49"/>
      <c r="H143" s="73"/>
      <c r="I143" s="73"/>
      <c r="J143" s="60"/>
      <c r="K143" s="6"/>
      <c r="L143" s="6"/>
      <c r="M143" s="51"/>
      <c r="N143" s="6"/>
      <c r="O143" s="6"/>
      <c r="P143" s="6"/>
      <c r="Q143" s="6"/>
      <c r="R143" s="6"/>
      <c r="S143" s="6"/>
      <c r="T143" s="6"/>
      <c r="U143" s="6"/>
      <c r="V143" s="6"/>
      <c r="W143" s="6"/>
      <c r="X143" s="6"/>
    </row>
    <row r="144" spans="1:24" s="58" customFormat="1">
      <c r="A144" s="24"/>
      <c r="B144" s="59"/>
      <c r="C144" s="49"/>
      <c r="D144" s="49"/>
      <c r="E144" s="50"/>
      <c r="F144" s="49"/>
      <c r="G144" s="49"/>
      <c r="H144" s="73"/>
      <c r="I144" s="73"/>
      <c r="J144" s="60"/>
      <c r="K144" s="6"/>
      <c r="L144" s="6"/>
      <c r="M144" s="51"/>
      <c r="N144" s="6"/>
      <c r="O144" s="6"/>
      <c r="P144" s="6"/>
      <c r="Q144" s="6"/>
      <c r="R144" s="6"/>
      <c r="S144" s="6"/>
      <c r="T144" s="6"/>
      <c r="U144" s="6"/>
      <c r="V144" s="6"/>
      <c r="W144" s="6"/>
      <c r="X144" s="6"/>
    </row>
    <row r="145" spans="1:24" s="58" customFormat="1">
      <c r="A145" s="24"/>
      <c r="B145" s="59"/>
      <c r="C145" s="49"/>
      <c r="D145" s="49"/>
      <c r="E145" s="50"/>
      <c r="F145" s="49"/>
      <c r="G145" s="49"/>
      <c r="H145" s="73"/>
      <c r="I145" s="73"/>
      <c r="J145" s="60"/>
      <c r="K145" s="6"/>
      <c r="L145" s="6"/>
      <c r="M145" s="51"/>
      <c r="N145" s="6"/>
      <c r="O145" s="6"/>
      <c r="P145" s="6"/>
      <c r="Q145" s="6"/>
      <c r="R145" s="6"/>
      <c r="S145" s="6"/>
      <c r="T145" s="6"/>
      <c r="U145" s="6"/>
      <c r="V145" s="6"/>
      <c r="W145" s="6"/>
      <c r="X145" s="6"/>
    </row>
    <row r="146" spans="1:24" s="58" customFormat="1">
      <c r="A146" s="24"/>
      <c r="B146" s="59"/>
      <c r="C146" s="49"/>
      <c r="D146" s="49"/>
      <c r="E146" s="50"/>
      <c r="F146" s="49"/>
      <c r="G146" s="49"/>
      <c r="H146" s="73"/>
      <c r="I146" s="73"/>
      <c r="J146" s="60"/>
      <c r="K146" s="6"/>
      <c r="L146" s="6"/>
      <c r="M146" s="51"/>
      <c r="N146" s="6"/>
      <c r="O146" s="6"/>
      <c r="P146" s="6"/>
      <c r="Q146" s="6"/>
      <c r="R146" s="6"/>
      <c r="S146" s="6"/>
      <c r="T146" s="6"/>
      <c r="U146" s="6"/>
      <c r="V146" s="6"/>
      <c r="W146" s="6"/>
      <c r="X146" s="6"/>
    </row>
    <row r="147" spans="1:24" s="58" customFormat="1">
      <c r="A147" s="24"/>
      <c r="B147" s="59"/>
      <c r="C147" s="49"/>
      <c r="D147" s="49"/>
      <c r="E147" s="50"/>
      <c r="F147" s="49"/>
      <c r="G147" s="49"/>
      <c r="H147" s="73"/>
      <c r="I147" s="73"/>
      <c r="J147" s="60"/>
      <c r="K147" s="6"/>
      <c r="L147" s="6"/>
      <c r="M147" s="51"/>
      <c r="N147" s="6"/>
      <c r="O147" s="6"/>
      <c r="P147" s="6"/>
      <c r="Q147" s="6"/>
      <c r="R147" s="6"/>
      <c r="S147" s="6"/>
      <c r="T147" s="6"/>
      <c r="U147" s="6"/>
      <c r="V147" s="6"/>
      <c r="W147" s="6"/>
      <c r="X147" s="6"/>
    </row>
    <row r="148" spans="1:24" s="58" customFormat="1">
      <c r="A148" s="24"/>
      <c r="B148" s="59"/>
      <c r="C148" s="49"/>
      <c r="D148" s="49"/>
      <c r="E148" s="50"/>
      <c r="F148" s="49"/>
      <c r="G148" s="49"/>
      <c r="H148" s="73"/>
      <c r="I148" s="73"/>
      <c r="J148" s="60"/>
      <c r="K148" s="6"/>
      <c r="L148" s="6"/>
      <c r="M148" s="51"/>
      <c r="N148" s="6"/>
      <c r="O148" s="6"/>
      <c r="P148" s="6"/>
      <c r="Q148" s="6"/>
      <c r="R148" s="6"/>
      <c r="S148" s="6"/>
      <c r="T148" s="6"/>
      <c r="U148" s="6"/>
      <c r="V148" s="6"/>
      <c r="W148" s="6"/>
      <c r="X148" s="6"/>
    </row>
    <row r="149" spans="1:24" s="58" customFormat="1">
      <c r="A149" s="24"/>
      <c r="B149" s="59"/>
      <c r="C149" s="49"/>
      <c r="D149" s="49"/>
      <c r="E149" s="50"/>
      <c r="F149" s="49"/>
      <c r="G149" s="49"/>
      <c r="H149" s="73"/>
      <c r="I149" s="73"/>
      <c r="J149" s="60"/>
      <c r="K149" s="6"/>
      <c r="L149" s="6"/>
      <c r="M149" s="51"/>
      <c r="N149" s="6"/>
      <c r="O149" s="6"/>
      <c r="P149" s="6"/>
      <c r="Q149" s="6"/>
      <c r="R149" s="6"/>
      <c r="S149" s="6"/>
      <c r="T149" s="6"/>
      <c r="U149" s="6"/>
      <c r="V149" s="6"/>
      <c r="W149" s="6"/>
      <c r="X149" s="6"/>
    </row>
    <row r="150" spans="1:24" s="58" customFormat="1">
      <c r="A150" s="24"/>
      <c r="B150" s="59"/>
      <c r="C150" s="49"/>
      <c r="D150" s="49"/>
      <c r="E150" s="50"/>
      <c r="F150" s="49"/>
      <c r="G150" s="49"/>
      <c r="H150" s="73"/>
      <c r="I150" s="73"/>
      <c r="J150" s="60"/>
      <c r="K150" s="6"/>
      <c r="L150" s="6"/>
      <c r="M150" s="51"/>
      <c r="N150" s="6"/>
      <c r="O150" s="6"/>
      <c r="P150" s="6"/>
      <c r="Q150" s="6"/>
      <c r="R150" s="6"/>
      <c r="S150" s="6"/>
      <c r="T150" s="6"/>
      <c r="U150" s="6"/>
      <c r="V150" s="6"/>
      <c r="W150" s="6"/>
      <c r="X150" s="6"/>
    </row>
    <row r="151" spans="1:24" s="58" customFormat="1">
      <c r="A151" s="24"/>
      <c r="B151" s="59"/>
      <c r="C151" s="49"/>
      <c r="D151" s="49"/>
      <c r="E151" s="50"/>
      <c r="F151" s="49"/>
      <c r="G151" s="49"/>
      <c r="H151" s="73"/>
      <c r="I151" s="73"/>
      <c r="J151" s="60"/>
      <c r="K151" s="6"/>
      <c r="L151" s="6"/>
      <c r="M151" s="51"/>
      <c r="N151" s="6"/>
      <c r="O151" s="6"/>
      <c r="P151" s="6"/>
      <c r="Q151" s="6"/>
      <c r="R151" s="6"/>
      <c r="S151" s="6"/>
      <c r="T151" s="6"/>
      <c r="U151" s="6"/>
      <c r="V151" s="6"/>
      <c r="W151" s="6"/>
      <c r="X151" s="6"/>
    </row>
    <row r="152" spans="1:24" s="58" customFormat="1">
      <c r="A152" s="24"/>
      <c r="B152" s="59"/>
      <c r="C152" s="49"/>
      <c r="D152" s="49"/>
      <c r="E152" s="50"/>
      <c r="F152" s="49"/>
      <c r="G152" s="49"/>
      <c r="H152" s="73"/>
      <c r="I152" s="73"/>
      <c r="J152" s="60"/>
      <c r="K152" s="6"/>
      <c r="L152" s="6"/>
      <c r="M152" s="51"/>
      <c r="N152" s="6"/>
      <c r="O152" s="6"/>
      <c r="P152" s="6"/>
      <c r="Q152" s="6"/>
      <c r="R152" s="6"/>
      <c r="S152" s="6"/>
      <c r="T152" s="6"/>
      <c r="U152" s="6"/>
      <c r="V152" s="6"/>
      <c r="W152" s="6"/>
      <c r="X152" s="6"/>
    </row>
    <row r="153" spans="1:24" s="58" customFormat="1">
      <c r="A153" s="24"/>
      <c r="B153" s="59"/>
      <c r="C153" s="49"/>
      <c r="D153" s="49"/>
      <c r="E153" s="50"/>
      <c r="F153" s="49"/>
      <c r="G153" s="49"/>
      <c r="H153" s="73"/>
      <c r="I153" s="73"/>
      <c r="J153" s="60"/>
      <c r="K153" s="6"/>
      <c r="L153" s="6"/>
      <c r="M153" s="51"/>
      <c r="N153" s="6"/>
      <c r="O153" s="6"/>
      <c r="P153" s="6"/>
      <c r="Q153" s="6"/>
      <c r="R153" s="6"/>
      <c r="S153" s="6"/>
      <c r="T153" s="6"/>
      <c r="U153" s="6"/>
      <c r="V153" s="6"/>
      <c r="W153" s="6"/>
      <c r="X153" s="6"/>
    </row>
    <row r="154" spans="1:24" s="58" customFormat="1">
      <c r="A154" s="24"/>
      <c r="B154" s="59"/>
      <c r="C154" s="49"/>
      <c r="D154" s="49"/>
      <c r="E154" s="50"/>
      <c r="F154" s="49"/>
      <c r="G154" s="49"/>
      <c r="H154" s="73"/>
      <c r="I154" s="73"/>
      <c r="J154" s="60"/>
      <c r="K154" s="6"/>
      <c r="L154" s="6"/>
      <c r="M154" s="51"/>
      <c r="N154" s="6"/>
      <c r="O154" s="6"/>
      <c r="P154" s="6"/>
      <c r="Q154" s="6"/>
      <c r="R154" s="6"/>
      <c r="S154" s="6"/>
      <c r="T154" s="6"/>
      <c r="U154" s="6"/>
      <c r="V154" s="6"/>
      <c r="W154" s="6"/>
      <c r="X154" s="6"/>
    </row>
    <row r="155" spans="1:24" s="58" customFormat="1">
      <c r="A155" s="24"/>
      <c r="B155" s="59"/>
      <c r="C155" s="49"/>
      <c r="D155" s="49"/>
      <c r="E155" s="50"/>
      <c r="F155" s="49"/>
      <c r="G155" s="49"/>
      <c r="H155" s="73"/>
      <c r="I155" s="73"/>
      <c r="J155" s="60"/>
      <c r="K155" s="6"/>
      <c r="L155" s="6"/>
      <c r="M155" s="51"/>
      <c r="N155" s="6"/>
      <c r="O155" s="6"/>
      <c r="P155" s="6"/>
      <c r="Q155" s="6"/>
      <c r="R155" s="6"/>
      <c r="S155" s="6"/>
      <c r="T155" s="6"/>
      <c r="U155" s="6"/>
      <c r="V155" s="6"/>
      <c r="W155" s="6"/>
      <c r="X155" s="6"/>
    </row>
    <row r="156" spans="1:24" s="58" customFormat="1">
      <c r="A156" s="24"/>
      <c r="B156" s="59"/>
      <c r="C156" s="49"/>
      <c r="D156" s="49"/>
      <c r="E156" s="50"/>
      <c r="F156" s="49"/>
      <c r="G156" s="49"/>
      <c r="H156" s="73"/>
      <c r="I156" s="73"/>
      <c r="J156" s="60"/>
      <c r="K156" s="6"/>
      <c r="L156" s="6"/>
      <c r="M156" s="51"/>
      <c r="N156" s="6"/>
      <c r="O156" s="6"/>
      <c r="P156" s="6"/>
      <c r="Q156" s="6"/>
      <c r="R156" s="6"/>
      <c r="S156" s="6"/>
      <c r="T156" s="6"/>
      <c r="U156" s="6"/>
      <c r="V156" s="6"/>
      <c r="W156" s="6"/>
      <c r="X156" s="6"/>
    </row>
    <row r="157" spans="1:24" s="58" customFormat="1">
      <c r="A157" s="24"/>
      <c r="B157" s="59"/>
      <c r="C157" s="49"/>
      <c r="D157" s="49"/>
      <c r="E157" s="50"/>
      <c r="F157" s="49"/>
      <c r="G157" s="49"/>
      <c r="H157" s="73"/>
      <c r="I157" s="73"/>
      <c r="J157" s="60"/>
      <c r="K157" s="6"/>
      <c r="L157" s="6"/>
      <c r="M157" s="51"/>
      <c r="N157" s="6"/>
      <c r="O157" s="6"/>
      <c r="P157" s="6"/>
      <c r="Q157" s="6"/>
      <c r="R157" s="6"/>
      <c r="S157" s="6"/>
      <c r="T157" s="6"/>
      <c r="U157" s="6"/>
      <c r="V157" s="6"/>
      <c r="W157" s="6"/>
      <c r="X157" s="6"/>
    </row>
    <row r="158" spans="1:24" s="58" customFormat="1">
      <c r="A158" s="24"/>
      <c r="B158" s="59"/>
      <c r="C158" s="49"/>
      <c r="D158" s="49"/>
      <c r="E158" s="50"/>
      <c r="F158" s="49"/>
      <c r="G158" s="49"/>
      <c r="H158" s="73"/>
      <c r="I158" s="73"/>
      <c r="J158" s="60"/>
      <c r="K158" s="6"/>
      <c r="L158" s="6"/>
      <c r="M158" s="51"/>
      <c r="N158" s="6"/>
      <c r="O158" s="6"/>
      <c r="P158" s="6"/>
      <c r="Q158" s="6"/>
      <c r="R158" s="6"/>
      <c r="S158" s="6"/>
      <c r="T158" s="6"/>
      <c r="U158" s="6"/>
      <c r="V158" s="6"/>
      <c r="W158" s="6"/>
      <c r="X158" s="6"/>
    </row>
    <row r="159" spans="1:24" s="58" customFormat="1">
      <c r="A159" s="24"/>
      <c r="B159" s="59"/>
      <c r="C159" s="49"/>
      <c r="D159" s="49"/>
      <c r="E159" s="50"/>
      <c r="F159" s="49"/>
      <c r="G159" s="49"/>
      <c r="H159" s="73"/>
      <c r="I159" s="73"/>
      <c r="J159" s="60"/>
      <c r="K159" s="6"/>
      <c r="L159" s="6"/>
      <c r="M159" s="51"/>
      <c r="N159" s="6"/>
      <c r="O159" s="6"/>
      <c r="P159" s="6"/>
      <c r="Q159" s="6"/>
      <c r="R159" s="6"/>
      <c r="S159" s="6"/>
      <c r="T159" s="6"/>
      <c r="U159" s="6"/>
      <c r="V159" s="6"/>
      <c r="W159" s="6"/>
      <c r="X159" s="6"/>
    </row>
    <row r="160" spans="1:24" s="58" customFormat="1">
      <c r="A160" s="24"/>
      <c r="B160" s="59"/>
      <c r="C160" s="49"/>
      <c r="D160" s="49"/>
      <c r="E160" s="50"/>
      <c r="F160" s="49"/>
      <c r="G160" s="49"/>
      <c r="H160" s="73"/>
      <c r="I160" s="73"/>
      <c r="J160" s="60"/>
      <c r="K160" s="6"/>
      <c r="L160" s="6"/>
      <c r="M160" s="51"/>
      <c r="N160" s="6"/>
      <c r="O160" s="6"/>
      <c r="P160" s="6"/>
      <c r="Q160" s="6"/>
      <c r="R160" s="6"/>
      <c r="S160" s="6"/>
      <c r="T160" s="6"/>
      <c r="U160" s="6"/>
      <c r="V160" s="6"/>
      <c r="W160" s="6"/>
      <c r="X160" s="6"/>
    </row>
    <row r="161" spans="1:24" s="58" customFormat="1">
      <c r="A161" s="24"/>
      <c r="B161" s="59"/>
      <c r="C161" s="49"/>
      <c r="D161" s="49"/>
      <c r="E161" s="50"/>
      <c r="F161" s="49"/>
      <c r="G161" s="49"/>
      <c r="H161" s="73"/>
      <c r="I161" s="73"/>
      <c r="J161" s="60"/>
      <c r="K161" s="6"/>
      <c r="L161" s="6"/>
      <c r="M161" s="51"/>
      <c r="N161" s="6"/>
      <c r="O161" s="6"/>
      <c r="P161" s="6"/>
      <c r="Q161" s="6"/>
      <c r="R161" s="6"/>
      <c r="S161" s="6"/>
      <c r="T161" s="6"/>
      <c r="U161" s="6"/>
      <c r="V161" s="6"/>
      <c r="W161" s="6"/>
      <c r="X161" s="6"/>
    </row>
    <row r="162" spans="1:24" s="58" customFormat="1">
      <c r="A162" s="24"/>
      <c r="B162" s="59"/>
      <c r="C162" s="49"/>
      <c r="D162" s="49"/>
      <c r="E162" s="50"/>
      <c r="F162" s="49"/>
      <c r="G162" s="49"/>
      <c r="H162" s="73"/>
      <c r="I162" s="73"/>
      <c r="J162" s="60"/>
      <c r="K162" s="6"/>
      <c r="L162" s="6"/>
      <c r="M162" s="51"/>
      <c r="N162" s="6"/>
      <c r="O162" s="6"/>
      <c r="P162" s="6"/>
      <c r="Q162" s="6"/>
      <c r="R162" s="6"/>
      <c r="S162" s="6"/>
      <c r="T162" s="6"/>
      <c r="U162" s="6"/>
      <c r="V162" s="6"/>
      <c r="W162" s="6"/>
      <c r="X162" s="6"/>
    </row>
  </sheetData>
  <autoFilter ref="B8:H89" xr:uid="{98D1BA18-1D2A-431D-942A-2452ACD19104}"/>
  <mergeCells count="5">
    <mergeCell ref="B1:G1"/>
    <mergeCell ref="O4:Q4"/>
    <mergeCell ref="R4:T4"/>
    <mergeCell ref="H7:I7"/>
    <mergeCell ref="B91:I91"/>
  </mergeCells>
  <conditionalFormatting sqref="B9:I89">
    <cfRule type="expression" dxfId="15" priority="1">
      <formula>$B9="X INCITY"</formula>
    </cfRule>
    <cfRule type="expression" dxfId="14" priority="2">
      <formula>$B9="X WORKS"</formula>
    </cfRule>
    <cfRule type="expression" dxfId="13" priority="3">
      <formula>$B9="X COACH"</formula>
    </cfRule>
    <cfRule type="expression" dxfId="12" priority="4">
      <formula>$B9="X MULTI"</formula>
    </cfRule>
    <cfRule type="expression" dxfId="11" priority="5">
      <formula>$B9="X LINE"</formula>
    </cfRule>
    <cfRule type="expression" dxfId="10" priority="6">
      <formula>$L9="HEADLINE"</formula>
    </cfRule>
    <cfRule type="expression" dxfId="9" priority="7">
      <formula>$K9=1</formula>
    </cfRule>
    <cfRule type="expression" dxfId="8" priority="8">
      <formula>$K9=0</formula>
    </cfRule>
  </conditionalFormatting>
  <dataValidations count="1">
    <dataValidation type="list" allowBlank="1" showInputMessage="1" showErrorMessage="1" sqref="S7" xr:uid="{FE4F7A4B-C3DB-4A71-BAF9-EDD65D24D8CE}">
      <formula1>$R$10:$R$13</formula1>
    </dataValidation>
  </dataValidations>
  <pageMargins left="0.19685039370078741" right="0.19685039370078741" top="0.78740157480314965" bottom="0.19685039370078741" header="0.31496062992125984" footer="0.31496062992125984"/>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F17A7-34CD-47F0-9758-9BF021C4D393}">
  <sheetPr>
    <tabColor rgb="FFFF0000"/>
  </sheetPr>
  <dimension ref="A1:AB61"/>
  <sheetViews>
    <sheetView showGridLines="0" view="pageBreakPreview" topLeftCell="A40" zoomScale="50" zoomScaleNormal="100" workbookViewId="0">
      <selection activeCell="B58" sqref="B58:M58"/>
    </sheetView>
  </sheetViews>
  <sheetFormatPr baseColWidth="10" defaultColWidth="6.26953125" defaultRowHeight="15.5" outlineLevelCol="2"/>
  <cols>
    <col min="1" max="1" width="8" style="24" customWidth="1"/>
    <col min="2" max="2" width="21.54296875" style="49" bestFit="1" customWidth="1"/>
    <col min="3" max="3" width="29.1796875" style="49" bestFit="1" customWidth="1"/>
    <col min="4" max="4" width="31" style="49" bestFit="1" customWidth="1"/>
    <col min="5" max="5" width="20.26953125" style="49" bestFit="1" customWidth="1"/>
    <col min="6" max="6" width="9" style="49" customWidth="1"/>
    <col min="7" max="7" width="7.1796875" style="49" customWidth="1"/>
    <col min="8" max="11" width="9.7265625" style="12" customWidth="1"/>
    <col min="12" max="12" width="18.7265625" style="12" bestFit="1" customWidth="1"/>
    <col min="13" max="13" width="18.7265625" style="12" customWidth="1"/>
    <col min="14" max="14" width="35.453125" style="17" customWidth="1"/>
    <col min="15" max="15" width="7.1796875" style="6" hidden="1" customWidth="1" outlineLevel="2"/>
    <col min="16" max="16" width="12" style="6" hidden="1" customWidth="1" outlineLevel="2"/>
    <col min="17" max="17" width="16.26953125" style="51" hidden="1" customWidth="1" collapsed="1"/>
    <col min="18" max="19" width="12" style="6" hidden="1" customWidth="1" outlineLevel="2"/>
    <col min="20" max="20" width="6.81640625" style="6" hidden="1" customWidth="1" collapsed="1"/>
    <col min="21" max="21" width="0" style="6" hidden="1" customWidth="1"/>
    <col min="22" max="22" width="10.81640625" style="6" hidden="1" customWidth="1"/>
    <col min="23" max="23" width="3.453125" style="6" hidden="1" customWidth="1"/>
    <col min="24" max="24" width="12.26953125" style="6" hidden="1" customWidth="1"/>
    <col min="25" max="25" width="41.453125" style="6" hidden="1" customWidth="1"/>
    <col min="26" max="27" width="12" style="6" hidden="1" customWidth="1"/>
    <col min="28" max="28" width="10.54296875" style="6" hidden="1" customWidth="1"/>
    <col min="29" max="31" width="0" style="6" hidden="1" customWidth="1"/>
    <col min="32" max="16384" width="6.26953125" style="6"/>
  </cols>
  <sheetData>
    <row r="1" spans="1:28" ht="16">
      <c r="A1" s="1"/>
      <c r="B1" s="177"/>
      <c r="C1" s="177"/>
      <c r="D1" s="177"/>
      <c r="E1" s="177"/>
      <c r="F1" s="177"/>
      <c r="G1" s="177"/>
      <c r="H1" s="177"/>
      <c r="I1" s="177"/>
      <c r="J1" s="177"/>
      <c r="K1" s="177"/>
      <c r="L1" s="177"/>
      <c r="M1" s="2"/>
      <c r="N1" s="3"/>
      <c r="O1" s="1"/>
      <c r="P1" s="4"/>
      <c r="Q1" s="5"/>
      <c r="R1" s="4"/>
      <c r="S1" s="4"/>
      <c r="T1" s="4"/>
      <c r="U1" s="4"/>
      <c r="V1" s="4"/>
      <c r="W1" s="4"/>
      <c r="X1" s="4"/>
      <c r="Y1" s="4"/>
      <c r="Z1" s="4"/>
      <c r="AA1" s="4"/>
      <c r="AB1" s="4"/>
    </row>
    <row r="2" spans="1:28" ht="16">
      <c r="A2" s="1"/>
      <c r="B2" s="2"/>
      <c r="C2" s="2"/>
      <c r="D2" s="2"/>
      <c r="E2" s="2"/>
      <c r="F2" s="2"/>
      <c r="G2" s="2"/>
      <c r="H2" s="2"/>
      <c r="I2" s="2"/>
      <c r="J2" s="2"/>
      <c r="K2" s="2"/>
      <c r="L2" s="2"/>
      <c r="M2" s="14" t="s">
        <v>4</v>
      </c>
      <c r="N2" s="3"/>
      <c r="O2" s="1"/>
      <c r="P2" s="1"/>
      <c r="Q2" s="5"/>
      <c r="R2" s="1"/>
      <c r="S2" s="1"/>
      <c r="T2" s="1"/>
      <c r="U2" s="1"/>
      <c r="V2" s="1"/>
      <c r="W2" s="1"/>
      <c r="X2" s="1"/>
      <c r="Y2" s="1"/>
      <c r="Z2" s="1"/>
      <c r="AA2" s="1"/>
      <c r="AB2" s="1"/>
    </row>
    <row r="3" spans="1:28" ht="16">
      <c r="A3" s="1"/>
      <c r="B3" s="2"/>
      <c r="C3" s="2"/>
      <c r="D3" s="2"/>
      <c r="E3" s="2"/>
      <c r="F3" s="2"/>
      <c r="G3" s="2"/>
      <c r="H3" s="2"/>
      <c r="I3" s="2"/>
      <c r="J3" s="2"/>
      <c r="K3" s="2"/>
      <c r="L3" s="2"/>
      <c r="M3" s="83">
        <v>0</v>
      </c>
      <c r="N3" s="3"/>
      <c r="O3" s="1"/>
      <c r="P3" s="1"/>
      <c r="Q3" s="5"/>
      <c r="R3" s="1"/>
      <c r="S3" s="1"/>
      <c r="T3" s="1"/>
      <c r="U3" s="1"/>
      <c r="V3" s="1"/>
      <c r="W3" s="1"/>
      <c r="X3" s="1"/>
      <c r="Y3" s="1"/>
      <c r="Z3" s="1"/>
      <c r="AA3" s="1"/>
      <c r="AB3" s="1"/>
    </row>
    <row r="4" spans="1:28" ht="16">
      <c r="A4" s="1"/>
      <c r="B4" s="2"/>
      <c r="C4" s="2"/>
      <c r="D4" s="2"/>
      <c r="E4" s="2"/>
      <c r="F4" s="2"/>
      <c r="G4" s="2"/>
      <c r="H4" s="2"/>
      <c r="I4" s="2"/>
      <c r="J4" s="2"/>
      <c r="K4" s="2"/>
      <c r="L4" s="2"/>
      <c r="M4" s="2"/>
      <c r="N4" s="8"/>
      <c r="O4" s="9"/>
      <c r="P4" s="9"/>
      <c r="Q4" s="5"/>
      <c r="R4" s="1"/>
      <c r="S4" s="178" t="s">
        <v>0</v>
      </c>
      <c r="T4" s="178"/>
      <c r="U4" s="178"/>
      <c r="V4" s="178" t="s">
        <v>1</v>
      </c>
      <c r="W4" s="178"/>
      <c r="X4" s="178"/>
      <c r="Y4" s="1"/>
      <c r="Z4" s="1"/>
      <c r="AA4" s="1"/>
      <c r="AB4" s="1"/>
    </row>
    <row r="5" spans="1:28" ht="16">
      <c r="A5" s="1"/>
      <c r="B5" s="2"/>
      <c r="C5" s="2"/>
      <c r="D5" s="2"/>
      <c r="E5" s="2"/>
      <c r="F5" s="2"/>
      <c r="G5" s="2"/>
      <c r="H5" s="2"/>
      <c r="I5" s="2"/>
      <c r="J5" s="2"/>
      <c r="K5" s="2"/>
      <c r="L5" s="2"/>
      <c r="M5" s="2"/>
      <c r="N5" s="3"/>
      <c r="O5" s="1"/>
      <c r="P5" s="1"/>
      <c r="Q5" s="5"/>
      <c r="R5" s="10" t="s">
        <v>2</v>
      </c>
      <c r="S5" s="11">
        <v>2024</v>
      </c>
      <c r="T5" s="11">
        <v>12</v>
      </c>
      <c r="U5" s="11">
        <v>31</v>
      </c>
      <c r="V5" s="11">
        <v>2025</v>
      </c>
      <c r="W5" s="11">
        <v>12</v>
      </c>
      <c r="X5" s="11">
        <v>31</v>
      </c>
      <c r="Y5" s="1"/>
      <c r="Z5" s="1"/>
      <c r="AA5" s="1"/>
      <c r="AB5" s="1"/>
    </row>
    <row r="6" spans="1:28" ht="16">
      <c r="A6" s="1"/>
      <c r="B6" s="2"/>
      <c r="C6" s="2"/>
      <c r="D6" s="2"/>
      <c r="E6" s="2"/>
      <c r="F6" s="2"/>
      <c r="G6" s="2"/>
      <c r="H6" s="2"/>
      <c r="I6" s="2"/>
      <c r="J6" s="2"/>
      <c r="K6" s="2"/>
      <c r="L6" s="2"/>
      <c r="M6" s="2"/>
      <c r="N6" s="3"/>
      <c r="O6" s="1"/>
      <c r="P6" s="1"/>
      <c r="Q6" s="5"/>
      <c r="R6" s="10" t="s">
        <v>3</v>
      </c>
      <c r="S6" s="11">
        <v>2024</v>
      </c>
      <c r="T6" s="11">
        <v>12</v>
      </c>
      <c r="U6" s="11">
        <v>31</v>
      </c>
      <c r="V6" s="11">
        <v>2025</v>
      </c>
      <c r="W6" s="11">
        <v>12</v>
      </c>
      <c r="X6" s="11">
        <v>31</v>
      </c>
      <c r="Y6" s="1"/>
      <c r="Z6" s="1"/>
      <c r="AA6" s="1"/>
      <c r="AB6" s="1"/>
    </row>
    <row r="7" spans="1:28" ht="21">
      <c r="A7" s="18"/>
      <c r="B7" s="61" t="s">
        <v>288</v>
      </c>
      <c r="C7" s="62"/>
      <c r="D7" s="62"/>
      <c r="E7" s="62"/>
      <c r="F7" s="62"/>
      <c r="G7" s="62"/>
      <c r="H7" s="13"/>
      <c r="I7" s="13"/>
      <c r="J7" s="13"/>
      <c r="K7" s="13"/>
      <c r="L7" s="13"/>
      <c r="M7" s="13"/>
      <c r="N7" s="63"/>
      <c r="O7" s="21"/>
      <c r="P7" s="21"/>
      <c r="Q7" s="22"/>
      <c r="R7" s="21"/>
      <c r="S7" s="21"/>
      <c r="T7" s="21"/>
      <c r="U7" s="21"/>
      <c r="V7" s="21"/>
      <c r="W7" s="21" t="s">
        <v>8</v>
      </c>
      <c r="X7" s="64" t="s">
        <v>9</v>
      </c>
      <c r="Y7" s="21"/>
      <c r="Z7" s="21"/>
      <c r="AA7" s="21"/>
      <c r="AB7" s="21"/>
    </row>
    <row r="8" spans="1:28" ht="21">
      <c r="A8" s="18"/>
      <c r="B8" s="65" t="s">
        <v>9</v>
      </c>
      <c r="C8" s="62"/>
      <c r="D8" s="62"/>
      <c r="E8" s="62"/>
      <c r="F8" s="62"/>
      <c r="G8" s="62"/>
      <c r="H8" s="13"/>
      <c r="I8" s="13"/>
      <c r="J8" s="13"/>
      <c r="K8" s="13"/>
      <c r="L8" s="13"/>
      <c r="M8" s="13"/>
      <c r="N8" s="63"/>
      <c r="O8" s="21"/>
      <c r="P8" s="21"/>
      <c r="Q8" s="22"/>
      <c r="R8" s="21"/>
      <c r="S8" s="21"/>
      <c r="T8" s="21"/>
      <c r="U8" s="21"/>
      <c r="V8" s="21"/>
      <c r="W8" s="21"/>
      <c r="X8" s="21"/>
      <c r="Y8" s="21"/>
      <c r="Z8" s="21"/>
      <c r="AA8" s="21"/>
      <c r="AB8" s="21"/>
    </row>
    <row r="9" spans="1:28" ht="21">
      <c r="A9" s="18"/>
      <c r="B9" s="66" t="s">
        <v>16</v>
      </c>
      <c r="C9" s="62"/>
      <c r="D9" s="62"/>
      <c r="E9" s="62"/>
      <c r="F9" s="62"/>
      <c r="G9" s="62"/>
      <c r="H9" s="184" t="str">
        <f>HLOOKUP($W$7,$Y$15:$AB$56,18,FALSE)</f>
        <v>DEKKMERKING</v>
      </c>
      <c r="I9" s="184"/>
      <c r="J9" s="184"/>
      <c r="K9" s="184"/>
      <c r="L9" s="187" t="s">
        <v>7</v>
      </c>
      <c r="M9" s="187"/>
      <c r="N9" s="63"/>
      <c r="O9" s="21"/>
      <c r="P9" s="21"/>
      <c r="Q9" s="22"/>
      <c r="R9" s="21"/>
      <c r="S9" s="21"/>
      <c r="T9" s="21"/>
      <c r="U9" s="21"/>
      <c r="V9" s="21"/>
      <c r="W9" s="21"/>
      <c r="X9" s="21"/>
      <c r="Y9" s="21"/>
      <c r="Z9" s="21"/>
      <c r="AA9" s="21"/>
      <c r="AB9" s="21"/>
    </row>
    <row r="10" spans="1:28" ht="43.5" customHeight="1">
      <c r="B10" s="67" t="s">
        <v>10</v>
      </c>
      <c r="C10" s="67" t="s">
        <v>11</v>
      </c>
      <c r="D10" s="67">
        <v>0</v>
      </c>
      <c r="E10" s="67" t="s">
        <v>13</v>
      </c>
      <c r="F10" s="67" t="s">
        <v>14</v>
      </c>
      <c r="G10" s="67" t="s">
        <v>15</v>
      </c>
      <c r="H10" s="68"/>
      <c r="I10" s="68"/>
      <c r="J10" s="185"/>
      <c r="K10" s="186"/>
      <c r="L10" s="67" t="s">
        <v>16</v>
      </c>
      <c r="M10" s="82" t="s">
        <v>17</v>
      </c>
      <c r="N10" s="27"/>
      <c r="O10" s="6">
        <v>0</v>
      </c>
      <c r="P10" s="6" t="str">
        <f>IF(C10="","HEADLINE","")</f>
        <v/>
      </c>
      <c r="Q10" s="28" t="s">
        <v>19</v>
      </c>
      <c r="R10" s="28" t="s">
        <v>20</v>
      </c>
      <c r="S10" s="28" t="s">
        <v>21</v>
      </c>
    </row>
    <row r="11" spans="1:28">
      <c r="B11" s="29" t="str">
        <f>Q12</f>
        <v>ROUTE CONTROL</v>
      </c>
      <c r="C11" s="30" t="str">
        <f>IF(P11="HEADLINE",VLOOKUP(VLOOKUP(T12,'[2]Pivot BFG'!$A$1:$C$651,3,0),$X$25:$AB$30,IF($W$7="DK",2,IF($W$7="FI",3,IF($W$7="NO",4,IF($W$7="SE",5)))),0),VLOOKUP(B11,'[2]Pivot BFG'!$E$5:$F$200,2,0))</f>
        <v>ALLE AKSLER</v>
      </c>
      <c r="D11" s="31"/>
      <c r="E11" s="32"/>
      <c r="F11" s="32"/>
      <c r="G11" s="32"/>
      <c r="H11" s="33"/>
      <c r="I11" s="34"/>
      <c r="J11" s="34"/>
      <c r="K11" s="34"/>
      <c r="L11" s="34"/>
      <c r="M11" s="34"/>
      <c r="N11" s="69"/>
      <c r="O11" s="6">
        <f t="shared" ref="O11:O56" si="0">IF(C11=C10,O10,IFERROR(1/O10-1,1))*IF(P11="HEADLINE",0,1)</f>
        <v>0</v>
      </c>
      <c r="P11" s="6" t="str">
        <f t="shared" ref="P11:P56" si="1">IF(E11="","HEADLINE","")</f>
        <v>HEADLINE</v>
      </c>
      <c r="Q11" s="57"/>
      <c r="R11" s="38" t="str">
        <f>IFERROR(VLOOKUP(B11,[2]Catalogue!A:AW,47,0),"")</f>
        <v/>
      </c>
      <c r="S11" s="38"/>
      <c r="T11" s="6">
        <v>0</v>
      </c>
    </row>
    <row r="12" spans="1:28">
      <c r="B12" s="30">
        <v>775446</v>
      </c>
      <c r="C12" s="30" t="s">
        <v>289</v>
      </c>
      <c r="D12" s="31" t="s">
        <v>148</v>
      </c>
      <c r="E12" s="70" t="s">
        <v>290</v>
      </c>
      <c r="F12" s="70" t="s">
        <v>14</v>
      </c>
      <c r="G12" s="70" t="s">
        <v>15</v>
      </c>
      <c r="H12" s="41" t="s">
        <v>69</v>
      </c>
      <c r="I12" s="42" t="s">
        <v>28</v>
      </c>
      <c r="J12" s="42" t="s">
        <v>34</v>
      </c>
      <c r="K12" s="42" t="s">
        <v>36</v>
      </c>
      <c r="L12" s="77">
        <v>7288</v>
      </c>
      <c r="M12" s="77">
        <f t="shared" ref="M12:M56" si="2">IF(L12="","",L12*(1-$M$3))</f>
        <v>7288</v>
      </c>
      <c r="N12" s="36" t="s">
        <v>18</v>
      </c>
      <c r="O12" s="6">
        <f t="shared" si="0"/>
        <v>1</v>
      </c>
      <c r="P12" s="6" t="str">
        <f t="shared" si="1"/>
        <v/>
      </c>
      <c r="Q12" s="37" t="str">
        <f>IFERROR(VLOOKUP(B12,'[2]Pivot BFG'!$E$5:$H$200,4,0),"")</f>
        <v>ROUTE CONTROL</v>
      </c>
      <c r="R12" s="38">
        <f>IFERROR(VLOOKUP(B12,[2]Catalogue!A:AW,47,0),"")</f>
        <v>45352</v>
      </c>
      <c r="S12" s="38" t="str">
        <f>IFERROR(VLOOKUP(B12,[2]!CatCo4[#All],48,0),"")</f>
        <v/>
      </c>
      <c r="T12" s="6">
        <f>'[2]Pivot BFG'!A5</f>
        <v>1</v>
      </c>
      <c r="V12" s="6" t="s">
        <v>30</v>
      </c>
      <c r="W12" s="6">
        <v>8</v>
      </c>
    </row>
    <row r="13" spans="1:28" ht="16">
      <c r="B13" s="30">
        <v>614228</v>
      </c>
      <c r="C13" s="30" t="s">
        <v>106</v>
      </c>
      <c r="D13" s="31" t="s">
        <v>107</v>
      </c>
      <c r="E13" s="70" t="s">
        <v>291</v>
      </c>
      <c r="F13" s="31" t="s">
        <v>14</v>
      </c>
      <c r="G13" s="40" t="s">
        <v>15</v>
      </c>
      <c r="H13" s="41" t="s">
        <v>69</v>
      </c>
      <c r="I13" s="42" t="s">
        <v>28</v>
      </c>
      <c r="J13" s="42" t="s">
        <v>34</v>
      </c>
      <c r="K13" s="42" t="s">
        <v>111</v>
      </c>
      <c r="L13" s="77">
        <v>4083</v>
      </c>
      <c r="M13" s="77">
        <f t="shared" si="2"/>
        <v>4083</v>
      </c>
      <c r="N13" s="36" t="s">
        <v>18</v>
      </c>
      <c r="O13" s="6">
        <f t="shared" si="0"/>
        <v>0</v>
      </c>
      <c r="P13" s="6" t="str">
        <f t="shared" si="1"/>
        <v/>
      </c>
      <c r="Q13" s="37" t="str">
        <f>IFERROR(VLOOKUP(B13,'[2]Pivot BFG'!$E$5:$H$200,4,0),"")</f>
        <v>ROUTE CONTROL</v>
      </c>
      <c r="R13" s="38">
        <f>IFERROR(VLOOKUP(B13,[2]Catalogue!A:AW,47,0),"")</f>
        <v>43070</v>
      </c>
      <c r="S13" s="38" t="str">
        <f>IFERROR(VLOOKUP(B13,[2]!CatCo4[#All],48,0),"")</f>
        <v/>
      </c>
      <c r="T13" s="6">
        <f>'[2]Pivot BFG'!A6</f>
        <v>2</v>
      </c>
      <c r="V13" s="6" t="s">
        <v>42</v>
      </c>
      <c r="W13" s="6">
        <v>9</v>
      </c>
    </row>
    <row r="14" spans="1:28" ht="16">
      <c r="B14" s="30">
        <v>901831</v>
      </c>
      <c r="C14" s="30" t="s">
        <v>109</v>
      </c>
      <c r="D14" s="31" t="s">
        <v>110</v>
      </c>
      <c r="E14" s="70" t="s">
        <v>291</v>
      </c>
      <c r="F14" s="31" t="s">
        <v>14</v>
      </c>
      <c r="G14" s="40" t="s">
        <v>15</v>
      </c>
      <c r="H14" s="41" t="s">
        <v>69</v>
      </c>
      <c r="I14" s="42" t="s">
        <v>28</v>
      </c>
      <c r="J14" s="42" t="s">
        <v>34</v>
      </c>
      <c r="K14" s="42" t="s">
        <v>177</v>
      </c>
      <c r="L14" s="77">
        <v>4178</v>
      </c>
      <c r="M14" s="77">
        <f t="shared" si="2"/>
        <v>4178</v>
      </c>
      <c r="N14" s="36" t="s">
        <v>18</v>
      </c>
      <c r="O14" s="6">
        <f t="shared" si="0"/>
        <v>1</v>
      </c>
      <c r="P14" s="6" t="str">
        <f t="shared" si="1"/>
        <v/>
      </c>
      <c r="Q14" s="37" t="str">
        <f>IFERROR(VLOOKUP(B14,'[2]Pivot BFG'!$E$5:$H$200,4,0),"")</f>
        <v>ROUTE CONTROL</v>
      </c>
      <c r="R14" s="38">
        <f>IFERROR(VLOOKUP(B14,[2]Catalogue!A:AW,47,0),"")</f>
        <v>43070</v>
      </c>
      <c r="S14" s="38" t="str">
        <f>IFERROR(VLOOKUP(B14,[2]!CatCo4[#All],48,0),"")</f>
        <v/>
      </c>
      <c r="T14" s="6">
        <f>'[2]Pivot BFG'!A7</f>
        <v>3</v>
      </c>
      <c r="V14" s="6" t="s">
        <v>8</v>
      </c>
      <c r="W14" s="6">
        <v>10</v>
      </c>
    </row>
    <row r="15" spans="1:28" ht="16">
      <c r="B15" s="30">
        <v>141889</v>
      </c>
      <c r="C15" s="30" t="s">
        <v>112</v>
      </c>
      <c r="D15" s="31" t="s">
        <v>113</v>
      </c>
      <c r="E15" s="70" t="s">
        <v>291</v>
      </c>
      <c r="F15" s="31" t="s">
        <v>14</v>
      </c>
      <c r="G15" s="40" t="s">
        <v>15</v>
      </c>
      <c r="H15" s="41" t="s">
        <v>69</v>
      </c>
      <c r="I15" s="42" t="s">
        <v>28</v>
      </c>
      <c r="J15" s="42" t="s">
        <v>34</v>
      </c>
      <c r="K15" s="42" t="s">
        <v>111</v>
      </c>
      <c r="L15" s="77">
        <v>4700</v>
      </c>
      <c r="M15" s="77">
        <f t="shared" si="2"/>
        <v>4700</v>
      </c>
      <c r="N15" s="36" t="s">
        <v>18</v>
      </c>
      <c r="O15" s="6">
        <f t="shared" si="0"/>
        <v>0</v>
      </c>
      <c r="P15" s="6" t="str">
        <f t="shared" si="1"/>
        <v/>
      </c>
      <c r="Q15" s="37" t="str">
        <f>IFERROR(VLOOKUP(B15,'[2]Pivot BFG'!$E$5:$H$200,4,0),"")</f>
        <v>ROUTE CONTROL</v>
      </c>
      <c r="R15" s="38">
        <f>IFERROR(VLOOKUP(B15,[2]Catalogue!A:AW,47,0),"")</f>
        <v>43070</v>
      </c>
      <c r="S15" s="38" t="str">
        <f>IFERROR(VLOOKUP(B15,[2]!CatCo4[#All],48,0),"")</f>
        <v/>
      </c>
      <c r="T15" s="6">
        <f>'[2]Pivot BFG'!A8</f>
        <v>4</v>
      </c>
      <c r="V15" s="6" t="s">
        <v>41</v>
      </c>
      <c r="W15" s="6">
        <v>11</v>
      </c>
      <c r="Y15" s="43" t="s">
        <v>30</v>
      </c>
      <c r="Z15" s="43" t="s">
        <v>42</v>
      </c>
      <c r="AA15" s="43" t="s">
        <v>8</v>
      </c>
      <c r="AB15" s="43" t="s">
        <v>41</v>
      </c>
    </row>
    <row r="16" spans="1:28" ht="16">
      <c r="B16" s="30">
        <v>840765</v>
      </c>
      <c r="C16" s="30" t="s">
        <v>130</v>
      </c>
      <c r="D16" s="31" t="s">
        <v>119</v>
      </c>
      <c r="E16" s="70" t="s">
        <v>291</v>
      </c>
      <c r="F16" s="31" t="s">
        <v>14</v>
      </c>
      <c r="G16" s="40" t="s">
        <v>15</v>
      </c>
      <c r="H16" s="41" t="s">
        <v>35</v>
      </c>
      <c r="I16" s="42" t="s">
        <v>28</v>
      </c>
      <c r="J16" s="42" t="s">
        <v>34</v>
      </c>
      <c r="K16" s="42" t="s">
        <v>86</v>
      </c>
      <c r="L16" s="77">
        <v>5650</v>
      </c>
      <c r="M16" s="77">
        <f t="shared" si="2"/>
        <v>5650</v>
      </c>
      <c r="N16" s="36" t="s">
        <v>18</v>
      </c>
      <c r="O16" s="6">
        <f t="shared" si="0"/>
        <v>1</v>
      </c>
      <c r="P16" s="6" t="str">
        <f t="shared" si="1"/>
        <v/>
      </c>
      <c r="Q16" s="37" t="str">
        <f>IFERROR(VLOOKUP(B16,'[2]Pivot BFG'!$E$5:$H$200,4,0),"")</f>
        <v>ROUTE CONTROL</v>
      </c>
      <c r="R16" s="38">
        <f>IFERROR(VLOOKUP(B16,[2]Catalogue!A:AW,47,0),"")</f>
        <v>44805</v>
      </c>
      <c r="S16" s="38" t="str">
        <f>IFERROR(VLOOKUP(B16,[2]!CatCo4[#All],48,0),"")</f>
        <v/>
      </c>
      <c r="T16" s="6">
        <f>'[2]Pivot BFG'!A9</f>
        <v>5</v>
      </c>
      <c r="X16" s="44"/>
      <c r="Y16" s="44" t="s">
        <v>10</v>
      </c>
      <c r="Z16" s="44" t="s">
        <v>228</v>
      </c>
      <c r="AA16" s="44" t="s">
        <v>10</v>
      </c>
      <c r="AB16" s="44" t="s">
        <v>10</v>
      </c>
    </row>
    <row r="17" spans="2:28" ht="16">
      <c r="B17" s="30">
        <v>520276</v>
      </c>
      <c r="C17" s="30" t="s">
        <v>135</v>
      </c>
      <c r="D17" s="31" t="s">
        <v>125</v>
      </c>
      <c r="E17" s="70" t="s">
        <v>291</v>
      </c>
      <c r="F17" s="31" t="s">
        <v>14</v>
      </c>
      <c r="G17" s="40" t="s">
        <v>15</v>
      </c>
      <c r="H17" s="41" t="s">
        <v>69</v>
      </c>
      <c r="I17" s="42" t="s">
        <v>28</v>
      </c>
      <c r="J17" s="42" t="s">
        <v>34</v>
      </c>
      <c r="K17" s="42" t="s">
        <v>111</v>
      </c>
      <c r="L17" s="77">
        <v>5745</v>
      </c>
      <c r="M17" s="77">
        <f t="shared" si="2"/>
        <v>5745</v>
      </c>
      <c r="N17" s="36" t="s">
        <v>18</v>
      </c>
      <c r="O17" s="6">
        <f t="shared" si="0"/>
        <v>0</v>
      </c>
      <c r="P17" s="6" t="str">
        <f t="shared" si="1"/>
        <v/>
      </c>
      <c r="Q17" s="37" t="str">
        <f>IFERROR(VLOOKUP(B17,'[2]Pivot BFG'!$E$5:$H$200,4,0),"")</f>
        <v>ROUTE CONTROL</v>
      </c>
      <c r="R17" s="38">
        <f>IFERROR(VLOOKUP(B17,[2]Catalogue!A:AW,47,0),"")</f>
        <v>43070</v>
      </c>
      <c r="S17" s="38" t="str">
        <f>IFERROR(VLOOKUP(B17,[2]!CatCo4[#All],48,0),"")</f>
        <v/>
      </c>
      <c r="T17" s="6">
        <f>'[2]Pivot BFG'!A10</f>
        <v>6</v>
      </c>
      <c r="X17" s="44"/>
      <c r="Y17" s="44" t="s">
        <v>46</v>
      </c>
      <c r="Z17" s="44" t="s">
        <v>47</v>
      </c>
      <c r="AA17" s="44" t="s">
        <v>11</v>
      </c>
      <c r="AB17" s="44" t="s">
        <v>46</v>
      </c>
    </row>
    <row r="18" spans="2:28" ht="16">
      <c r="B18" s="30">
        <v>279040</v>
      </c>
      <c r="C18" s="30" t="s">
        <v>142</v>
      </c>
      <c r="D18" s="31" t="s">
        <v>143</v>
      </c>
      <c r="E18" s="70" t="s">
        <v>291</v>
      </c>
      <c r="F18" s="31" t="s">
        <v>14</v>
      </c>
      <c r="G18" s="40" t="s">
        <v>15</v>
      </c>
      <c r="H18" s="41" t="s">
        <v>35</v>
      </c>
      <c r="I18" s="42" t="s">
        <v>28</v>
      </c>
      <c r="J18" s="42" t="s">
        <v>34</v>
      </c>
      <c r="K18" s="42" t="s">
        <v>36</v>
      </c>
      <c r="L18" s="77">
        <v>6623</v>
      </c>
      <c r="M18" s="77">
        <f t="shared" si="2"/>
        <v>6623</v>
      </c>
      <c r="N18" s="36" t="s">
        <v>18</v>
      </c>
      <c r="O18" s="6">
        <f t="shared" si="0"/>
        <v>1</v>
      </c>
      <c r="P18" s="6" t="str">
        <f t="shared" si="1"/>
        <v/>
      </c>
      <c r="Q18" s="37" t="str">
        <f>IFERROR(VLOOKUP(B18,'[2]Pivot BFG'!$E$5:$H$200,4,0),"")</f>
        <v>ROUTE CONTROL</v>
      </c>
      <c r="R18" s="38">
        <f>IFERROR(VLOOKUP(B18,[2]Catalogue!A:AW,47,0),"")</f>
        <v>43070</v>
      </c>
      <c r="S18" s="38" t="str">
        <f>IFERROR(VLOOKUP(B18,[2]!CatCo4[#All],48,0),"")</f>
        <v/>
      </c>
      <c r="T18" s="6">
        <f>'[2]Pivot BFG'!A11</f>
        <v>7</v>
      </c>
      <c r="X18" s="44"/>
      <c r="Y18" s="44" t="s">
        <v>51</v>
      </c>
      <c r="Z18" s="44" t="s">
        <v>52</v>
      </c>
      <c r="AA18" s="44"/>
      <c r="AB18" s="44" t="s">
        <v>12</v>
      </c>
    </row>
    <row r="19" spans="2:28" ht="16">
      <c r="B19" s="30">
        <v>900960</v>
      </c>
      <c r="C19" s="30" t="s">
        <v>147</v>
      </c>
      <c r="D19" s="31" t="s">
        <v>270</v>
      </c>
      <c r="E19" s="70" t="s">
        <v>291</v>
      </c>
      <c r="F19" s="31" t="s">
        <v>18</v>
      </c>
      <c r="G19" s="40" t="s">
        <v>15</v>
      </c>
      <c r="H19" s="41" t="s">
        <v>35</v>
      </c>
      <c r="I19" s="42" t="s">
        <v>28</v>
      </c>
      <c r="J19" s="42" t="s">
        <v>34</v>
      </c>
      <c r="K19" s="42" t="s">
        <v>36</v>
      </c>
      <c r="L19" s="77">
        <v>8190</v>
      </c>
      <c r="M19" s="77">
        <f t="shared" si="2"/>
        <v>8190</v>
      </c>
      <c r="N19" s="36" t="s">
        <v>18</v>
      </c>
      <c r="O19" s="6">
        <f t="shared" si="0"/>
        <v>0</v>
      </c>
      <c r="P19" s="6" t="str">
        <f t="shared" si="1"/>
        <v/>
      </c>
      <c r="Q19" s="37" t="str">
        <f>IFERROR(VLOOKUP(B19,'[2]Pivot BFG'!$E$5:$H$200,4,0),"")</f>
        <v>ROUTE CONTROL</v>
      </c>
      <c r="R19" s="38">
        <f>IFERROR(VLOOKUP(B19,[2]Catalogue!A:AW,47,0),"")</f>
        <v>43070</v>
      </c>
      <c r="S19" s="38" t="str">
        <f>IFERROR(VLOOKUP(B19,[2]!CatCo4[#All],48,0),"")</f>
        <v/>
      </c>
      <c r="T19" s="6">
        <f>'[2]Pivot BFG'!A12</f>
        <v>8</v>
      </c>
      <c r="X19" s="44"/>
      <c r="Y19" s="44" t="s">
        <v>13</v>
      </c>
      <c r="Z19" s="44" t="s">
        <v>56</v>
      </c>
      <c r="AA19" s="44" t="s">
        <v>13</v>
      </c>
      <c r="AB19" s="44" t="s">
        <v>57</v>
      </c>
    </row>
    <row r="20" spans="2:28" ht="16">
      <c r="B20" s="30">
        <v>401019</v>
      </c>
      <c r="C20" s="30" t="s">
        <v>66</v>
      </c>
      <c r="D20" s="31" t="s">
        <v>292</v>
      </c>
      <c r="E20" s="70" t="s">
        <v>290</v>
      </c>
      <c r="F20" s="31" t="s">
        <v>14</v>
      </c>
      <c r="G20" s="40" t="s">
        <v>15</v>
      </c>
      <c r="H20" s="41" t="s">
        <v>35</v>
      </c>
      <c r="I20" s="42" t="s">
        <v>35</v>
      </c>
      <c r="J20" s="42" t="s">
        <v>28</v>
      </c>
      <c r="K20" s="42" t="s">
        <v>29</v>
      </c>
      <c r="L20" s="77">
        <v>8451</v>
      </c>
      <c r="M20" s="77">
        <f t="shared" si="2"/>
        <v>8451</v>
      </c>
      <c r="N20" s="36" t="s">
        <v>18</v>
      </c>
      <c r="O20" s="6">
        <f t="shared" si="0"/>
        <v>1</v>
      </c>
      <c r="P20" s="6" t="str">
        <f t="shared" si="1"/>
        <v/>
      </c>
      <c r="Q20" s="37" t="str">
        <f>IFERROR(VLOOKUP(B20,'[2]Pivot BFG'!$E$5:$H$200,4,0),"")</f>
        <v>ROUTE CONTROL</v>
      </c>
      <c r="R20" s="38">
        <f>IFERROR(VLOOKUP(B20,[2]Catalogue!A:AW,47,0),"")</f>
        <v>45474</v>
      </c>
      <c r="S20" s="38" t="str">
        <f>IFERROR(VLOOKUP(B20,[2]!CatCo4[#All],48,0),"")</f>
        <v/>
      </c>
      <c r="T20" s="6">
        <f>'[2]Pivot BFG'!A13</f>
        <v>9</v>
      </c>
      <c r="X20" s="44"/>
      <c r="Y20" s="44" t="s">
        <v>14</v>
      </c>
      <c r="Z20" s="44" t="s">
        <v>14</v>
      </c>
      <c r="AA20" s="44" t="s">
        <v>14</v>
      </c>
      <c r="AB20" s="44" t="s">
        <v>14</v>
      </c>
    </row>
    <row r="21" spans="2:28" ht="16">
      <c r="B21" s="30">
        <v>615923</v>
      </c>
      <c r="C21" s="30" t="s">
        <v>31</v>
      </c>
      <c r="D21" s="31" t="s">
        <v>32</v>
      </c>
      <c r="E21" s="70" t="s">
        <v>291</v>
      </c>
      <c r="F21" s="31" t="s">
        <v>14</v>
      </c>
      <c r="G21" s="40" t="s">
        <v>15</v>
      </c>
      <c r="H21" s="41" t="s">
        <v>35</v>
      </c>
      <c r="I21" s="42" t="s">
        <v>28</v>
      </c>
      <c r="J21" s="42" t="s">
        <v>28</v>
      </c>
      <c r="K21" s="42" t="s">
        <v>49</v>
      </c>
      <c r="L21" s="77">
        <v>9234</v>
      </c>
      <c r="M21" s="77">
        <f t="shared" si="2"/>
        <v>9234</v>
      </c>
      <c r="N21" s="36" t="s">
        <v>18</v>
      </c>
      <c r="O21" s="6">
        <f t="shared" si="0"/>
        <v>0</v>
      </c>
      <c r="P21" s="6" t="str">
        <f t="shared" si="1"/>
        <v/>
      </c>
      <c r="Q21" s="37" t="str">
        <f>IFERROR(VLOOKUP(B21,'[2]Pivot BFG'!$E$5:$H$200,4,0),"")</f>
        <v>ROUTE CONTROL</v>
      </c>
      <c r="R21" s="38">
        <f>IFERROR(VLOOKUP(B21,[2]Catalogue!A:AW,47,0),"")</f>
        <v>43070</v>
      </c>
      <c r="S21" s="38" t="str">
        <f>IFERROR(VLOOKUP(B21,[2]!CatCo4[#All],48,0),"")</f>
        <v/>
      </c>
      <c r="T21" s="6">
        <f>'[2]Pivot BFG'!A14</f>
        <v>10</v>
      </c>
      <c r="X21" s="44"/>
      <c r="Y21" s="44" t="s">
        <v>15</v>
      </c>
      <c r="Z21" s="44" t="s">
        <v>15</v>
      </c>
      <c r="AA21" s="44" t="s">
        <v>15</v>
      </c>
      <c r="AB21" s="44" t="s">
        <v>15</v>
      </c>
    </row>
    <row r="22" spans="2:28" ht="16">
      <c r="B22" s="30">
        <v>261138</v>
      </c>
      <c r="C22" s="30" t="s">
        <v>37</v>
      </c>
      <c r="D22" s="31" t="s">
        <v>38</v>
      </c>
      <c r="E22" s="70" t="s">
        <v>290</v>
      </c>
      <c r="F22" s="31" t="s">
        <v>14</v>
      </c>
      <c r="G22" s="40" t="s">
        <v>15</v>
      </c>
      <c r="H22" s="41" t="s">
        <v>35</v>
      </c>
      <c r="I22" s="42" t="s">
        <v>35</v>
      </c>
      <c r="J22" s="42" t="s">
        <v>34</v>
      </c>
      <c r="K22" s="42" t="s">
        <v>29</v>
      </c>
      <c r="L22" s="77">
        <v>8617</v>
      </c>
      <c r="M22" s="77">
        <f t="shared" si="2"/>
        <v>8617</v>
      </c>
      <c r="N22" s="36" t="s">
        <v>18</v>
      </c>
      <c r="O22" s="6">
        <f t="shared" si="0"/>
        <v>1</v>
      </c>
      <c r="P22" s="6" t="str">
        <f t="shared" si="1"/>
        <v/>
      </c>
      <c r="Q22" s="37" t="str">
        <f>IFERROR(VLOOKUP(B22,'[2]Pivot BFG'!$E$5:$H$200,4,0),"")</f>
        <v>ROUTE CONTROL</v>
      </c>
      <c r="R22" s="38">
        <f>IFERROR(VLOOKUP(B22,[2]Catalogue!A:AW,47,0),"")</f>
        <v>44805</v>
      </c>
      <c r="S22" s="38" t="str">
        <f>IFERROR(VLOOKUP(B22,[2]!CatCo4[#All],48,0),"")</f>
        <v/>
      </c>
      <c r="T22" s="6">
        <f>'[2]Pivot BFG'!A15</f>
        <v>11</v>
      </c>
      <c r="X22" s="44"/>
      <c r="Y22" s="44" t="s">
        <v>62</v>
      </c>
      <c r="Z22" s="44" t="s">
        <v>63</v>
      </c>
      <c r="AA22" s="44" t="s">
        <v>64</v>
      </c>
      <c r="AB22" s="44" t="s">
        <v>65</v>
      </c>
    </row>
    <row r="23" spans="2:28" ht="16">
      <c r="B23" s="30">
        <v>410561</v>
      </c>
      <c r="C23" s="30" t="s">
        <v>85</v>
      </c>
      <c r="D23" s="31" t="s">
        <v>38</v>
      </c>
      <c r="E23" s="70" t="s">
        <v>290</v>
      </c>
      <c r="F23" s="31" t="s">
        <v>14</v>
      </c>
      <c r="G23" s="40" t="s">
        <v>15</v>
      </c>
      <c r="H23" s="41" t="s">
        <v>35</v>
      </c>
      <c r="I23" s="42" t="s">
        <v>35</v>
      </c>
      <c r="J23" s="42" t="s">
        <v>34</v>
      </c>
      <c r="K23" s="42" t="s">
        <v>29</v>
      </c>
      <c r="L23" s="77">
        <v>8617</v>
      </c>
      <c r="M23" s="77">
        <f t="shared" si="2"/>
        <v>8617</v>
      </c>
      <c r="N23" s="36" t="s">
        <v>18</v>
      </c>
      <c r="O23" s="6">
        <f t="shared" si="0"/>
        <v>0</v>
      </c>
      <c r="P23" s="6" t="str">
        <f t="shared" si="1"/>
        <v/>
      </c>
      <c r="Q23" s="37" t="str">
        <f>IFERROR(VLOOKUP(B23,'[2]Pivot BFG'!$E$5:$H$200,4,0),"")</f>
        <v>ROUTE CONTROL</v>
      </c>
      <c r="R23" s="38">
        <f>IFERROR(VLOOKUP(B23,[2]Catalogue!A:AW,47,0),"")</f>
        <v>44805</v>
      </c>
      <c r="S23" s="38" t="str">
        <f>IFERROR(VLOOKUP(B23,[2]!CatCo4[#All],48,0),"")</f>
        <v/>
      </c>
      <c r="T23" s="6">
        <f>'[2]Pivot BFG'!A16</f>
        <v>12</v>
      </c>
      <c r="X23" s="44"/>
      <c r="Y23" s="44" t="s">
        <v>71</v>
      </c>
      <c r="Z23" s="44" t="s">
        <v>72</v>
      </c>
      <c r="AA23" s="44" t="s">
        <v>73</v>
      </c>
      <c r="AB23" s="44" t="s">
        <v>74</v>
      </c>
    </row>
    <row r="24" spans="2:28" ht="16">
      <c r="B24" s="30">
        <v>522244</v>
      </c>
      <c r="C24" s="30" t="s">
        <v>53</v>
      </c>
      <c r="D24" s="31" t="s">
        <v>54</v>
      </c>
      <c r="E24" s="70" t="s">
        <v>291</v>
      </c>
      <c r="F24" s="31" t="s">
        <v>14</v>
      </c>
      <c r="G24" s="40" t="s">
        <v>15</v>
      </c>
      <c r="H24" s="41" t="s">
        <v>35</v>
      </c>
      <c r="I24" s="42" t="s">
        <v>28</v>
      </c>
      <c r="J24" s="42" t="s">
        <v>28</v>
      </c>
      <c r="K24" s="42" t="s">
        <v>49</v>
      </c>
      <c r="L24" s="77">
        <v>9472</v>
      </c>
      <c r="M24" s="77">
        <f t="shared" si="2"/>
        <v>9472</v>
      </c>
      <c r="N24" s="36" t="s">
        <v>18</v>
      </c>
      <c r="O24" s="6">
        <f t="shared" si="0"/>
        <v>1</v>
      </c>
      <c r="P24" s="6" t="str">
        <f t="shared" si="1"/>
        <v/>
      </c>
      <c r="Q24" s="37" t="str">
        <f>IFERROR(VLOOKUP(B24,'[2]Pivot BFG'!$E$5:$H$200,4,0),"")</f>
        <v>ROUTE CONTROL</v>
      </c>
      <c r="R24" s="38">
        <f>IFERROR(VLOOKUP(B24,[2]Catalogue!A:AW,47,0),"")</f>
        <v>43070</v>
      </c>
      <c r="S24" s="38" t="str">
        <f>IFERROR(VLOOKUP(B24,[2]!CatCo4[#All],48,0),"")</f>
        <v/>
      </c>
      <c r="T24" s="6">
        <f>'[2]Pivot BFG'!A17</f>
        <v>13</v>
      </c>
      <c r="X24" s="44"/>
      <c r="Y24" s="44" t="s">
        <v>82</v>
      </c>
      <c r="Z24" s="44" t="s">
        <v>83</v>
      </c>
      <c r="AA24" s="44" t="s">
        <v>16</v>
      </c>
      <c r="AB24" s="44" t="s">
        <v>84</v>
      </c>
    </row>
    <row r="25" spans="2:28" ht="16">
      <c r="B25" s="30">
        <v>410923</v>
      </c>
      <c r="C25" s="30" t="s">
        <v>97</v>
      </c>
      <c r="D25" s="31" t="s">
        <v>159</v>
      </c>
      <c r="E25" s="70" t="s">
        <v>291</v>
      </c>
      <c r="F25" s="31" t="s">
        <v>14</v>
      </c>
      <c r="G25" s="40" t="s">
        <v>15</v>
      </c>
      <c r="H25" s="41" t="s">
        <v>35</v>
      </c>
      <c r="I25" s="42" t="s">
        <v>28</v>
      </c>
      <c r="J25" s="42" t="s">
        <v>28</v>
      </c>
      <c r="K25" s="42" t="s">
        <v>36</v>
      </c>
      <c r="L25" s="77">
        <v>9234</v>
      </c>
      <c r="M25" s="77">
        <f t="shared" si="2"/>
        <v>9234</v>
      </c>
      <c r="N25" s="36" t="s">
        <v>45</v>
      </c>
      <c r="O25" s="6">
        <f t="shared" si="0"/>
        <v>0</v>
      </c>
      <c r="P25" s="6" t="str">
        <f t="shared" si="1"/>
        <v/>
      </c>
      <c r="Q25" s="37" t="str">
        <f>IFERROR(VLOOKUP(B25,'[2]Pivot BFG'!$E$5:$H$200,4,0),"")</f>
        <v>ROUTE CONTROL</v>
      </c>
      <c r="R25" s="38">
        <f>IFERROR(VLOOKUP(B25,[2]Catalogue!A:AW,47,0),"")</f>
        <v>43070</v>
      </c>
      <c r="S25" s="38" t="str">
        <f>IFERROR(VLOOKUP(B25,[2]!CatCo4[#All],48,0),"")</f>
        <v/>
      </c>
      <c r="T25" s="6">
        <f>'[2]Pivot BFG'!A18</f>
        <v>14</v>
      </c>
      <c r="X25" s="44"/>
      <c r="Y25" s="44"/>
      <c r="Z25" s="44"/>
      <c r="AA25" s="44"/>
      <c r="AB25" s="44"/>
    </row>
    <row r="26" spans="2:28" ht="16">
      <c r="B26" s="30">
        <v>673203</v>
      </c>
      <c r="C26" s="30" t="s">
        <v>97</v>
      </c>
      <c r="D26" s="31" t="s">
        <v>54</v>
      </c>
      <c r="E26" s="70" t="s">
        <v>291</v>
      </c>
      <c r="F26" s="31" t="s">
        <v>14</v>
      </c>
      <c r="G26" s="40" t="s">
        <v>15</v>
      </c>
      <c r="H26" s="41" t="s">
        <v>18</v>
      </c>
      <c r="I26" s="42" t="s">
        <v>18</v>
      </c>
      <c r="J26" s="42" t="s">
        <v>18</v>
      </c>
      <c r="K26" s="42" t="s">
        <v>18</v>
      </c>
      <c r="L26" s="77">
        <v>9234</v>
      </c>
      <c r="M26" s="77">
        <f t="shared" si="2"/>
        <v>9234</v>
      </c>
      <c r="N26" s="36" t="s">
        <v>50</v>
      </c>
      <c r="O26" s="6">
        <f t="shared" si="0"/>
        <v>0</v>
      </c>
      <c r="P26" s="6" t="str">
        <f t="shared" si="1"/>
        <v/>
      </c>
      <c r="Q26" s="37" t="str">
        <f>IFERROR(VLOOKUP(B26,'[2]Pivot BFG'!$E$5:$H$200,4,0),"")</f>
        <v>ROUTE CONTROL</v>
      </c>
      <c r="R26" s="38">
        <f>IFERROR(VLOOKUP(B26,[2]Catalogue!A:AW,47,0),"")</f>
        <v>45748</v>
      </c>
      <c r="S26" s="38" t="str">
        <f>IFERROR(VLOOKUP(B26,[2]!CatCo4[#All],48,0),"")</f>
        <v/>
      </c>
      <c r="T26" s="6">
        <f>'[2]Pivot BFG'!A19</f>
        <v>15</v>
      </c>
      <c r="X26" s="44"/>
      <c r="Y26" s="44"/>
      <c r="Z26" s="44"/>
      <c r="AA26" s="44"/>
      <c r="AB26" s="44"/>
    </row>
    <row r="27" spans="2:28" ht="16">
      <c r="B27" s="30" t="s">
        <v>293</v>
      </c>
      <c r="C27" s="30" t="s">
        <v>58</v>
      </c>
      <c r="D27" s="31" t="s">
        <v>18</v>
      </c>
      <c r="E27" s="70" t="s">
        <v>18</v>
      </c>
      <c r="F27" s="31" t="s">
        <v>18</v>
      </c>
      <c r="G27" s="40" t="s">
        <v>18</v>
      </c>
      <c r="H27" s="41" t="s">
        <v>18</v>
      </c>
      <c r="I27" s="42" t="s">
        <v>18</v>
      </c>
      <c r="J27" s="42" t="s">
        <v>18</v>
      </c>
      <c r="K27" s="42" t="s">
        <v>18</v>
      </c>
      <c r="L27" s="77"/>
      <c r="M27" s="77" t="str">
        <f t="shared" si="2"/>
        <v/>
      </c>
      <c r="N27" s="36" t="s">
        <v>18</v>
      </c>
      <c r="O27" s="6">
        <f t="shared" si="0"/>
        <v>0</v>
      </c>
      <c r="P27" s="6" t="str">
        <f t="shared" si="1"/>
        <v>HEADLINE</v>
      </c>
      <c r="Q27" s="37" t="str">
        <f>IFERROR(VLOOKUP(B27,'[2]Pivot BFG'!$E$5:$H$200,4,0),"")</f>
        <v/>
      </c>
      <c r="R27" s="38" t="str">
        <f>IFERROR(VLOOKUP(B27,[2]Catalogue!A:AW,47,0),"")</f>
        <v/>
      </c>
      <c r="S27" s="38" t="str">
        <f>IFERROR(VLOOKUP(B27,[2]!CatCo4[#All],48,0),"")</f>
        <v/>
      </c>
      <c r="T27" s="6">
        <f>'[2]Pivot BFG'!A20</f>
        <v>16</v>
      </c>
      <c r="X27" s="44" t="s">
        <v>87</v>
      </c>
      <c r="Y27" s="44" t="s">
        <v>233</v>
      </c>
      <c r="Z27" s="44" t="s">
        <v>234</v>
      </c>
      <c r="AA27" s="44" t="s">
        <v>235</v>
      </c>
      <c r="AB27" s="44" t="s">
        <v>236</v>
      </c>
    </row>
    <row r="28" spans="2:28" ht="16">
      <c r="B28" s="30">
        <v>465545</v>
      </c>
      <c r="C28" s="30" t="s">
        <v>106</v>
      </c>
      <c r="D28" s="31" t="s">
        <v>107</v>
      </c>
      <c r="E28" s="70" t="s">
        <v>294</v>
      </c>
      <c r="F28" s="31" t="s">
        <v>14</v>
      </c>
      <c r="G28" s="40" t="s">
        <v>15</v>
      </c>
      <c r="H28" s="41" t="s">
        <v>165</v>
      </c>
      <c r="I28" s="42" t="s">
        <v>28</v>
      </c>
      <c r="J28" s="42" t="s">
        <v>34</v>
      </c>
      <c r="K28" s="42" t="s">
        <v>86</v>
      </c>
      <c r="L28" s="77">
        <v>4083</v>
      </c>
      <c r="M28" s="77">
        <f t="shared" si="2"/>
        <v>4083</v>
      </c>
      <c r="N28" s="36" t="s">
        <v>18</v>
      </c>
      <c r="O28" s="6">
        <f t="shared" si="0"/>
        <v>1</v>
      </c>
      <c r="P28" s="6" t="str">
        <f t="shared" si="1"/>
        <v/>
      </c>
      <c r="Q28" s="37" t="str">
        <f>IFERROR(VLOOKUP(B28,'[2]Pivot BFG'!$E$5:$H$200,4,0),"")</f>
        <v>ROUTE CONTROL</v>
      </c>
      <c r="R28" s="38">
        <f>IFERROR(VLOOKUP(B28,[2]Catalogue!A:AW,47,0),"")</f>
        <v>43070</v>
      </c>
      <c r="S28" s="38" t="str">
        <f>IFERROR(VLOOKUP(B28,[2]!CatCo4[#All],48,0),"")</f>
        <v/>
      </c>
      <c r="T28" s="6">
        <f>'[2]Pivot BFG'!A21</f>
        <v>17</v>
      </c>
      <c r="X28" s="44" t="s">
        <v>92</v>
      </c>
      <c r="Y28" s="44" t="s">
        <v>238</v>
      </c>
      <c r="Z28" s="44" t="s">
        <v>117</v>
      </c>
      <c r="AA28" s="44" t="s">
        <v>116</v>
      </c>
      <c r="AB28" s="44" t="s">
        <v>239</v>
      </c>
    </row>
    <row r="29" spans="2:28" ht="16">
      <c r="B29" s="30">
        <v>198312</v>
      </c>
      <c r="C29" s="30" t="s">
        <v>109</v>
      </c>
      <c r="D29" s="31" t="s">
        <v>110</v>
      </c>
      <c r="E29" s="70" t="s">
        <v>294</v>
      </c>
      <c r="F29" s="31" t="s">
        <v>14</v>
      </c>
      <c r="G29" s="40" t="s">
        <v>15</v>
      </c>
      <c r="H29" s="41" t="s">
        <v>69</v>
      </c>
      <c r="I29" s="42" t="s">
        <v>28</v>
      </c>
      <c r="J29" s="42" t="s">
        <v>34</v>
      </c>
      <c r="K29" s="42" t="s">
        <v>86</v>
      </c>
      <c r="L29" s="77">
        <v>4178</v>
      </c>
      <c r="M29" s="77">
        <f t="shared" si="2"/>
        <v>4178</v>
      </c>
      <c r="N29" s="36" t="s">
        <v>18</v>
      </c>
      <c r="O29" s="6">
        <f t="shared" si="0"/>
        <v>0</v>
      </c>
      <c r="P29" s="6" t="str">
        <f t="shared" si="1"/>
        <v/>
      </c>
      <c r="Q29" s="37" t="str">
        <f>IFERROR(VLOOKUP(B29,'[2]Pivot BFG'!$E$5:$H$200,4,0),"")</f>
        <v>ROUTE CONTROL</v>
      </c>
      <c r="R29" s="38">
        <f>IFERROR(VLOOKUP(B29,[2]Catalogue!A:AW,47,0),"")</f>
        <v>43070</v>
      </c>
      <c r="S29" s="38" t="str">
        <f>IFERROR(VLOOKUP(B29,[2]!CatCo4[#All],48,0),"")</f>
        <v/>
      </c>
      <c r="T29" s="6">
        <f>'[2]Pivot BFG'!A22</f>
        <v>18</v>
      </c>
      <c r="X29" s="44" t="s">
        <v>120</v>
      </c>
      <c r="Y29" s="44" t="s">
        <v>121</v>
      </c>
      <c r="Z29" s="44" t="s">
        <v>122</v>
      </c>
      <c r="AA29" s="44" t="s">
        <v>58</v>
      </c>
      <c r="AB29" s="44" t="s">
        <v>123</v>
      </c>
    </row>
    <row r="30" spans="2:28" ht="16">
      <c r="B30" s="30">
        <v>679547</v>
      </c>
      <c r="C30" s="30" t="s">
        <v>112</v>
      </c>
      <c r="D30" s="31" t="s">
        <v>113</v>
      </c>
      <c r="E30" s="70" t="s">
        <v>294</v>
      </c>
      <c r="F30" s="31" t="s">
        <v>14</v>
      </c>
      <c r="G30" s="40" t="s">
        <v>15</v>
      </c>
      <c r="H30" s="41" t="s">
        <v>165</v>
      </c>
      <c r="I30" s="42" t="s">
        <v>28</v>
      </c>
      <c r="J30" s="42" t="s">
        <v>34</v>
      </c>
      <c r="K30" s="42" t="s">
        <v>36</v>
      </c>
      <c r="L30" s="77">
        <v>4700</v>
      </c>
      <c r="M30" s="77">
        <f t="shared" si="2"/>
        <v>4700</v>
      </c>
      <c r="N30" s="36" t="s">
        <v>18</v>
      </c>
      <c r="O30" s="6">
        <f t="shared" si="0"/>
        <v>1</v>
      </c>
      <c r="P30" s="6" t="str">
        <f t="shared" si="1"/>
        <v/>
      </c>
      <c r="Q30" s="37" t="str">
        <f>IFERROR(VLOOKUP(B30,'[2]Pivot BFG'!$E$5:$H$200,4,0),"")</f>
        <v>ROUTE CONTROL</v>
      </c>
      <c r="R30" s="38">
        <f>IFERROR(VLOOKUP(B30,[2]Catalogue!A:AW,47,0),"")</f>
        <v>43070</v>
      </c>
      <c r="S30" s="38" t="str">
        <f>IFERROR(VLOOKUP(B30,[2]!CatCo4[#All],48,0),"")</f>
        <v/>
      </c>
      <c r="T30" s="6">
        <f>'[2]Pivot BFG'!A23</f>
        <v>19</v>
      </c>
      <c r="X30" s="44" t="s">
        <v>126</v>
      </c>
      <c r="Y30" s="44" t="s">
        <v>127</v>
      </c>
      <c r="Z30" s="44" t="s">
        <v>128</v>
      </c>
      <c r="AA30" s="44" t="s">
        <v>91</v>
      </c>
      <c r="AB30" s="44" t="s">
        <v>129</v>
      </c>
    </row>
    <row r="31" spans="2:28" ht="16">
      <c r="B31" s="30">
        <v>514320</v>
      </c>
      <c r="C31" s="30" t="s">
        <v>130</v>
      </c>
      <c r="D31" s="31" t="s">
        <v>119</v>
      </c>
      <c r="E31" s="70" t="s">
        <v>294</v>
      </c>
      <c r="F31" s="31" t="s">
        <v>14</v>
      </c>
      <c r="G31" s="71" t="s">
        <v>15</v>
      </c>
      <c r="H31" s="41" t="s">
        <v>69</v>
      </c>
      <c r="I31" s="42" t="s">
        <v>35</v>
      </c>
      <c r="J31" s="42" t="s">
        <v>28</v>
      </c>
      <c r="K31" s="42" t="s">
        <v>79</v>
      </c>
      <c r="L31" s="77">
        <v>5650</v>
      </c>
      <c r="M31" s="77">
        <f t="shared" si="2"/>
        <v>5650</v>
      </c>
      <c r="N31" s="36" t="s">
        <v>18</v>
      </c>
      <c r="O31" s="6">
        <f t="shared" si="0"/>
        <v>0</v>
      </c>
      <c r="P31" s="6" t="str">
        <f t="shared" si="1"/>
        <v/>
      </c>
      <c r="Q31" s="37" t="str">
        <f>IFERROR(VLOOKUP(B31,'[2]Pivot BFG'!$E$5:$H$200,4,0),"")</f>
        <v>ROUTE CONTROL</v>
      </c>
      <c r="R31" s="38">
        <f>IFERROR(VLOOKUP(B31,[2]Catalogue!A:AW,47,0),"")</f>
        <v>43556</v>
      </c>
      <c r="S31" s="38" t="str">
        <f>IFERROR(VLOOKUP(B31,[2]!CatCo4[#All],48,0),"")</f>
        <v/>
      </c>
      <c r="T31" s="6">
        <f>'[2]Pivot BFG'!A24</f>
        <v>20</v>
      </c>
      <c r="X31" s="44"/>
      <c r="Y31" s="44" t="s">
        <v>295</v>
      </c>
      <c r="Z31" s="44" t="s">
        <v>296</v>
      </c>
      <c r="AA31" s="44" t="s">
        <v>288</v>
      </c>
      <c r="AB31" s="44" t="s">
        <v>297</v>
      </c>
    </row>
    <row r="32" spans="2:28" ht="16">
      <c r="B32" s="30">
        <v>204085</v>
      </c>
      <c r="C32" s="30" t="s">
        <v>135</v>
      </c>
      <c r="D32" s="31" t="s">
        <v>125</v>
      </c>
      <c r="E32" s="70" t="s">
        <v>294</v>
      </c>
      <c r="F32" s="31" t="s">
        <v>14</v>
      </c>
      <c r="G32" s="40" t="s">
        <v>15</v>
      </c>
      <c r="H32" s="41" t="s">
        <v>69</v>
      </c>
      <c r="I32" s="42" t="s">
        <v>35</v>
      </c>
      <c r="J32" s="42" t="s">
        <v>34</v>
      </c>
      <c r="K32" s="42" t="s">
        <v>36</v>
      </c>
      <c r="L32" s="77">
        <v>5745</v>
      </c>
      <c r="M32" s="77">
        <f t="shared" si="2"/>
        <v>5745</v>
      </c>
      <c r="N32" s="36" t="s">
        <v>18</v>
      </c>
      <c r="O32" s="6">
        <f t="shared" si="0"/>
        <v>1</v>
      </c>
      <c r="P32" s="6" t="str">
        <f t="shared" si="1"/>
        <v/>
      </c>
      <c r="Q32" s="37" t="str">
        <f>IFERROR(VLOOKUP(B32,'[2]Pivot BFG'!$E$5:$H$200,4,0),"")</f>
        <v>ROUTE CONTROL</v>
      </c>
      <c r="R32" s="38">
        <f>IFERROR(VLOOKUP(B32,[2]Catalogue!A:AW,47,0),"")</f>
        <v>43070</v>
      </c>
      <c r="S32" s="38" t="str">
        <f>IFERROR(VLOOKUP(B32,[2]!CatCo4[#All],48,0),"")</f>
        <v/>
      </c>
      <c r="T32" s="6">
        <f>'[2]Pivot BFG'!A25</f>
        <v>21</v>
      </c>
      <c r="X32" s="44"/>
      <c r="Y32" s="44" t="s">
        <v>241</v>
      </c>
      <c r="Z32" s="44" t="s">
        <v>242</v>
      </c>
      <c r="AA32" t="s">
        <v>6</v>
      </c>
      <c r="AB32" s="44" t="s">
        <v>243</v>
      </c>
    </row>
    <row r="33" spans="2:28" ht="16">
      <c r="B33" s="30">
        <v>922022</v>
      </c>
      <c r="C33" s="30" t="s">
        <v>142</v>
      </c>
      <c r="D33" s="31" t="s">
        <v>143</v>
      </c>
      <c r="E33" s="70" t="s">
        <v>294</v>
      </c>
      <c r="F33" s="31" t="s">
        <v>14</v>
      </c>
      <c r="G33" s="40" t="s">
        <v>15</v>
      </c>
      <c r="H33" s="41" t="s">
        <v>35</v>
      </c>
      <c r="I33" s="42" t="s">
        <v>35</v>
      </c>
      <c r="J33" s="42" t="s">
        <v>34</v>
      </c>
      <c r="K33" s="42" t="s">
        <v>61</v>
      </c>
      <c r="L33" s="77">
        <v>6623</v>
      </c>
      <c r="M33" s="77">
        <f t="shared" si="2"/>
        <v>6623</v>
      </c>
      <c r="N33" s="36" t="s">
        <v>18</v>
      </c>
      <c r="O33" s="6">
        <f t="shared" si="0"/>
        <v>0</v>
      </c>
      <c r="P33" s="6" t="str">
        <f t="shared" si="1"/>
        <v/>
      </c>
      <c r="Q33" s="37" t="str">
        <f>IFERROR(VLOOKUP(B33,'[2]Pivot BFG'!$E$5:$H$200,4,0),"")</f>
        <v>ROUTE CONTROL</v>
      </c>
      <c r="R33" s="38">
        <f>IFERROR(VLOOKUP(B33,[2]Catalogue!A:AW,47,0),"")</f>
        <v>43070</v>
      </c>
      <c r="S33" s="38" t="str">
        <f>IFERROR(VLOOKUP(B33,[2]!CatCo4[#All],48,0),"")</f>
        <v/>
      </c>
      <c r="T33" s="6">
        <f>'[2]Pivot BFG'!A26</f>
        <v>22</v>
      </c>
      <c r="X33" s="44"/>
      <c r="Y33" s="44" t="s">
        <v>246</v>
      </c>
      <c r="Z33" s="44" t="s">
        <v>247</v>
      </c>
      <c r="AA33" s="44" t="s">
        <v>7</v>
      </c>
      <c r="AB33" s="44" t="s">
        <v>248</v>
      </c>
    </row>
    <row r="34" spans="2:28" ht="16">
      <c r="B34" s="30">
        <v>640269</v>
      </c>
      <c r="C34" s="30" t="s">
        <v>25</v>
      </c>
      <c r="D34" s="31" t="s">
        <v>59</v>
      </c>
      <c r="E34" s="70" t="s">
        <v>294</v>
      </c>
      <c r="F34" s="31" t="s">
        <v>14</v>
      </c>
      <c r="G34" s="40" t="s">
        <v>15</v>
      </c>
      <c r="H34" s="41" t="s">
        <v>69</v>
      </c>
      <c r="I34" s="42" t="s">
        <v>35</v>
      </c>
      <c r="J34" s="42" t="s">
        <v>28</v>
      </c>
      <c r="K34" s="42" t="s">
        <v>79</v>
      </c>
      <c r="L34" s="77">
        <v>8617</v>
      </c>
      <c r="M34" s="77">
        <f t="shared" si="2"/>
        <v>8617</v>
      </c>
      <c r="N34" s="36" t="s">
        <v>18</v>
      </c>
      <c r="O34" s="6">
        <f t="shared" si="0"/>
        <v>1</v>
      </c>
      <c r="P34" s="6" t="str">
        <f t="shared" si="1"/>
        <v/>
      </c>
      <c r="Q34" s="37" t="str">
        <f>IFERROR(VLOOKUP(B34,'[2]Pivot BFG'!$E$5:$H$200,4,0),"")</f>
        <v>ROUTE CONTROL</v>
      </c>
      <c r="R34" s="38">
        <f>IFERROR(VLOOKUP(B34,[2]Catalogue!A:AW,47,0),"")</f>
        <v>43070</v>
      </c>
      <c r="S34" s="38" t="str">
        <f>IFERROR(VLOOKUP(B34,[2]!CatCo4[#All],48,0),"")</f>
        <v/>
      </c>
      <c r="T34" s="6">
        <f>'[2]Pivot BFG'!A27</f>
        <v>23</v>
      </c>
      <c r="X34" s="44"/>
      <c r="Y34" s="44" t="s">
        <v>82</v>
      </c>
      <c r="Z34" s="44" t="s">
        <v>83</v>
      </c>
      <c r="AA34" s="44" t="s">
        <v>16</v>
      </c>
      <c r="AB34" s="44" t="s">
        <v>84</v>
      </c>
    </row>
    <row r="35" spans="2:28" ht="16">
      <c r="B35" s="30">
        <v>146722</v>
      </c>
      <c r="C35" s="30" t="s">
        <v>66</v>
      </c>
      <c r="D35" s="31" t="s">
        <v>67</v>
      </c>
      <c r="E35" s="70" t="s">
        <v>294</v>
      </c>
      <c r="F35" s="31" t="s">
        <v>14</v>
      </c>
      <c r="G35" s="40" t="s">
        <v>15</v>
      </c>
      <c r="H35" s="41" t="s">
        <v>69</v>
      </c>
      <c r="I35" s="42" t="s">
        <v>35</v>
      </c>
      <c r="J35" s="42" t="s">
        <v>34</v>
      </c>
      <c r="K35" s="42" t="s">
        <v>61</v>
      </c>
      <c r="L35" s="77">
        <v>8451</v>
      </c>
      <c r="M35" s="77">
        <f t="shared" si="2"/>
        <v>8451</v>
      </c>
      <c r="N35" s="36" t="s">
        <v>18</v>
      </c>
      <c r="O35" s="6">
        <f t="shared" si="0"/>
        <v>0</v>
      </c>
      <c r="P35" s="6" t="str">
        <f t="shared" si="1"/>
        <v/>
      </c>
      <c r="Q35" s="37" t="str">
        <f>IFERROR(VLOOKUP(B35,'[2]Pivot BFG'!$E$5:$H$200,4,0),"")</f>
        <v>ROUTE CONTROL</v>
      </c>
      <c r="R35" s="38">
        <f>IFERROR(VLOOKUP(B35,[2]Catalogue!A:AW,47,0),"")</f>
        <v>43070</v>
      </c>
      <c r="S35" s="38" t="str">
        <f>IFERROR(VLOOKUP(B35,[2]!CatCo4[#All],48,0),"")</f>
        <v/>
      </c>
      <c r="T35" s="6">
        <f>'[2]Pivot BFG'!A28</f>
        <v>24</v>
      </c>
    </row>
    <row r="36" spans="2:28" ht="16">
      <c r="B36" s="30">
        <v>727819</v>
      </c>
      <c r="C36" s="30" t="s">
        <v>31</v>
      </c>
      <c r="D36" s="31" t="s">
        <v>75</v>
      </c>
      <c r="E36" s="70" t="s">
        <v>294</v>
      </c>
      <c r="F36" s="31" t="s">
        <v>14</v>
      </c>
      <c r="G36" s="40" t="s">
        <v>15</v>
      </c>
      <c r="H36" s="41" t="s">
        <v>69</v>
      </c>
      <c r="I36" s="42" t="s">
        <v>35</v>
      </c>
      <c r="J36" s="42" t="s">
        <v>34</v>
      </c>
      <c r="K36" s="42" t="s">
        <v>61</v>
      </c>
      <c r="L36" s="77">
        <v>9234</v>
      </c>
      <c r="M36" s="77">
        <f t="shared" si="2"/>
        <v>9234</v>
      </c>
      <c r="N36" s="36" t="s">
        <v>18</v>
      </c>
      <c r="O36" s="6">
        <f t="shared" si="0"/>
        <v>1</v>
      </c>
      <c r="P36" s="6" t="str">
        <f t="shared" si="1"/>
        <v/>
      </c>
      <c r="Q36" s="37" t="str">
        <f>IFERROR(VLOOKUP(B36,'[2]Pivot BFG'!$E$5:$H$200,4,0),"")</f>
        <v>ROUTE CONTROL</v>
      </c>
      <c r="R36" s="38">
        <f>IFERROR(VLOOKUP(B36,[2]Catalogue!A:AW,47,0),"")</f>
        <v>43070</v>
      </c>
      <c r="S36" s="38" t="str">
        <f>IFERROR(VLOOKUP(B36,[2]!CatCo4[#All],48,0),"")</f>
        <v/>
      </c>
      <c r="T36" s="6">
        <f>'[2]Pivot BFG'!A29</f>
        <v>25</v>
      </c>
    </row>
    <row r="37" spans="2:28" ht="16">
      <c r="B37" s="30">
        <v>943946</v>
      </c>
      <c r="C37" s="30" t="s">
        <v>37</v>
      </c>
      <c r="D37" s="31" t="s">
        <v>80</v>
      </c>
      <c r="E37" s="70" t="s">
        <v>298</v>
      </c>
      <c r="F37" s="31" t="s">
        <v>14</v>
      </c>
      <c r="G37" s="40" t="s">
        <v>15</v>
      </c>
      <c r="H37" s="41" t="s">
        <v>69</v>
      </c>
      <c r="I37" s="42" t="s">
        <v>35</v>
      </c>
      <c r="J37" s="42" t="s">
        <v>28</v>
      </c>
      <c r="K37" s="42" t="s">
        <v>151</v>
      </c>
      <c r="L37" s="77">
        <v>8617</v>
      </c>
      <c r="M37" s="77">
        <f t="shared" si="2"/>
        <v>8617</v>
      </c>
      <c r="N37" s="36" t="s">
        <v>18</v>
      </c>
      <c r="O37" s="6">
        <f t="shared" si="0"/>
        <v>0</v>
      </c>
      <c r="P37" s="6" t="str">
        <f t="shared" si="1"/>
        <v/>
      </c>
      <c r="Q37" s="37" t="str">
        <f>IFERROR(VLOOKUP(B37,'[2]Pivot BFG'!$E$5:$H$200,4,0),"")</f>
        <v>ROUTE CONTROL</v>
      </c>
      <c r="R37" s="38">
        <f>IFERROR(VLOOKUP(B37,[2]Catalogue!A:AW,47,0),"")</f>
        <v>44805</v>
      </c>
      <c r="S37" s="38" t="str">
        <f>IFERROR(VLOOKUP(B37,[2]!CatCo4[#All],48,0),"")</f>
        <v/>
      </c>
      <c r="T37" s="6">
        <f>'[2]Pivot BFG'!A30</f>
        <v>26</v>
      </c>
    </row>
    <row r="38" spans="2:28" ht="16">
      <c r="B38" s="30">
        <v>669210</v>
      </c>
      <c r="C38" s="30" t="s">
        <v>85</v>
      </c>
      <c r="D38" s="31" t="s">
        <v>38</v>
      </c>
      <c r="E38" s="70" t="s">
        <v>298</v>
      </c>
      <c r="F38" s="31" t="s">
        <v>14</v>
      </c>
      <c r="G38" s="40" t="s">
        <v>15</v>
      </c>
      <c r="H38" s="41" t="s">
        <v>69</v>
      </c>
      <c r="I38" s="42" t="s">
        <v>35</v>
      </c>
      <c r="J38" s="42" t="s">
        <v>28</v>
      </c>
      <c r="K38" s="42" t="s">
        <v>151</v>
      </c>
      <c r="L38" s="77">
        <v>8617</v>
      </c>
      <c r="M38" s="77">
        <f t="shared" si="2"/>
        <v>8617</v>
      </c>
      <c r="N38" s="36" t="s">
        <v>18</v>
      </c>
      <c r="O38" s="6">
        <f t="shared" si="0"/>
        <v>1</v>
      </c>
      <c r="P38" s="6" t="str">
        <f t="shared" si="1"/>
        <v/>
      </c>
      <c r="Q38" s="37" t="str">
        <f>IFERROR(VLOOKUP(B38,'[2]Pivot BFG'!$E$5:$H$200,4,0),"")</f>
        <v>ROUTE CONTROL</v>
      </c>
      <c r="R38" s="38">
        <f>IFERROR(VLOOKUP(B38,[2]Catalogue!A:AW,47,0),"")</f>
        <v>44805</v>
      </c>
      <c r="S38" s="38" t="str">
        <f>IFERROR(VLOOKUP(B38,[2]!CatCo4[#All],48,0),"")</f>
        <v/>
      </c>
      <c r="T38" s="6">
        <f>'[2]Pivot BFG'!A31</f>
        <v>27</v>
      </c>
    </row>
    <row r="39" spans="2:28" ht="16">
      <c r="B39" s="30" t="s">
        <v>293</v>
      </c>
      <c r="C39" s="30" t="s">
        <v>91</v>
      </c>
      <c r="D39" s="31" t="s">
        <v>18</v>
      </c>
      <c r="E39" s="70" t="s">
        <v>18</v>
      </c>
      <c r="F39" s="31" t="s">
        <v>18</v>
      </c>
      <c r="G39" s="40" t="s">
        <v>18</v>
      </c>
      <c r="H39" s="41" t="s">
        <v>18</v>
      </c>
      <c r="I39" s="42" t="s">
        <v>18</v>
      </c>
      <c r="J39" s="42" t="s">
        <v>18</v>
      </c>
      <c r="K39" s="42" t="s">
        <v>18</v>
      </c>
      <c r="L39" s="77"/>
      <c r="M39" s="77" t="str">
        <f t="shared" si="2"/>
        <v/>
      </c>
      <c r="N39" s="36" t="s">
        <v>18</v>
      </c>
      <c r="O39" s="6">
        <f t="shared" si="0"/>
        <v>0</v>
      </c>
      <c r="P39" s="6" t="str">
        <f t="shared" si="1"/>
        <v>HEADLINE</v>
      </c>
      <c r="Q39" s="37" t="str">
        <f>IFERROR(VLOOKUP(B39,'[2]Pivot BFG'!$E$5:$H$200,4,0),"")</f>
        <v/>
      </c>
      <c r="R39" s="38" t="str">
        <f>IFERROR(VLOOKUP(B39,[2]Catalogue!A:AW,47,0),"")</f>
        <v/>
      </c>
      <c r="S39" s="38" t="str">
        <f>IFERROR(VLOOKUP(B39,[2]!CatCo4[#All],48,0),"")</f>
        <v/>
      </c>
      <c r="T39" s="6">
        <f>'[2]Pivot BFG'!A32</f>
        <v>28</v>
      </c>
    </row>
    <row r="40" spans="2:28" ht="16">
      <c r="B40" s="30">
        <v>188237</v>
      </c>
      <c r="C40" s="30" t="s">
        <v>299</v>
      </c>
      <c r="D40" s="31" t="s">
        <v>300</v>
      </c>
      <c r="E40" s="70" t="s">
        <v>301</v>
      </c>
      <c r="F40" s="31" t="s">
        <v>18</v>
      </c>
      <c r="G40" s="40" t="s">
        <v>15</v>
      </c>
      <c r="H40" s="41" t="s">
        <v>69</v>
      </c>
      <c r="I40" s="42" t="s">
        <v>35</v>
      </c>
      <c r="J40" s="42" t="s">
        <v>34</v>
      </c>
      <c r="K40" s="42" t="s">
        <v>86</v>
      </c>
      <c r="L40" s="77">
        <v>5745</v>
      </c>
      <c r="M40" s="77">
        <f t="shared" si="2"/>
        <v>5745</v>
      </c>
      <c r="N40" s="36" t="s">
        <v>18</v>
      </c>
      <c r="O40" s="6">
        <f t="shared" si="0"/>
        <v>1</v>
      </c>
      <c r="P40" s="6" t="str">
        <f t="shared" si="1"/>
        <v/>
      </c>
      <c r="Q40" s="37" t="str">
        <f>IFERROR(VLOOKUP(B40,'[2]Pivot BFG'!$E$5:$H$200,4,0),"")</f>
        <v>ROUTE CONTROL</v>
      </c>
      <c r="R40" s="38">
        <f>IFERROR(VLOOKUP(B40,[2]Catalogue!A:AW,47,0),"")</f>
        <v>43070</v>
      </c>
      <c r="S40" s="38" t="str">
        <f>IFERROR(VLOOKUP(B40,[2]!CatCo4[#All],48,0),"")</f>
        <v/>
      </c>
      <c r="T40" s="6">
        <f>'[2]Pivot BFG'!A33</f>
        <v>29</v>
      </c>
      <c r="Y40" s="6" t="s">
        <v>30</v>
      </c>
      <c r="Z40" s="6" t="s">
        <v>42</v>
      </c>
      <c r="AA40" s="6" t="s">
        <v>8</v>
      </c>
      <c r="AB40" s="6" t="s">
        <v>41</v>
      </c>
    </row>
    <row r="41" spans="2:28" ht="16">
      <c r="B41" s="30">
        <v>957621</v>
      </c>
      <c r="C41" s="30" t="s">
        <v>109</v>
      </c>
      <c r="D41" s="31" t="s">
        <v>229</v>
      </c>
      <c r="E41" s="70" t="s">
        <v>301</v>
      </c>
      <c r="F41" s="31" t="s">
        <v>18</v>
      </c>
      <c r="G41" s="40" t="s">
        <v>15</v>
      </c>
      <c r="H41" s="41" t="s">
        <v>69</v>
      </c>
      <c r="I41" s="42" t="s">
        <v>28</v>
      </c>
      <c r="J41" s="42" t="s">
        <v>34</v>
      </c>
      <c r="K41" s="42" t="s">
        <v>177</v>
      </c>
      <c r="L41" s="77">
        <v>4511</v>
      </c>
      <c r="M41" s="77">
        <f t="shared" si="2"/>
        <v>4511</v>
      </c>
      <c r="N41" s="36" t="s">
        <v>18</v>
      </c>
      <c r="O41" s="6">
        <f t="shared" si="0"/>
        <v>0</v>
      </c>
      <c r="P41" s="6" t="str">
        <f t="shared" si="1"/>
        <v/>
      </c>
      <c r="Q41" s="37" t="str">
        <f>IFERROR(VLOOKUP(B41,'[2]Pivot BFG'!$E$5:$H$200,4,0),"")</f>
        <v>ROUTE CONTROL</v>
      </c>
      <c r="R41" s="38">
        <f>IFERROR(VLOOKUP(B41,[2]Catalogue!A:AW,47,0),"")</f>
        <v>43070</v>
      </c>
      <c r="S41" s="38" t="str">
        <f>IFERROR(VLOOKUP(B41,[2]!CatCo4[#All],48,0),"")</f>
        <v/>
      </c>
      <c r="T41" s="6">
        <f>'[2]Pivot BFG'!A34</f>
        <v>30</v>
      </c>
      <c r="X41" s="6" t="s">
        <v>87</v>
      </c>
      <c r="Y41" s="6" t="s">
        <v>233</v>
      </c>
      <c r="Z41" s="6" t="s">
        <v>87</v>
      </c>
      <c r="AA41" s="6" t="s">
        <v>87</v>
      </c>
      <c r="AB41" s="6" t="s">
        <v>302</v>
      </c>
    </row>
    <row r="42" spans="2:28" ht="16">
      <c r="B42" s="30">
        <v>853105</v>
      </c>
      <c r="C42" s="30" t="s">
        <v>114</v>
      </c>
      <c r="D42" s="31" t="s">
        <v>175</v>
      </c>
      <c r="E42" s="70" t="s">
        <v>301</v>
      </c>
      <c r="F42" s="31" t="s">
        <v>18</v>
      </c>
      <c r="G42" s="40" t="s">
        <v>15</v>
      </c>
      <c r="H42" s="41" t="s">
        <v>69</v>
      </c>
      <c r="I42" s="42" t="s">
        <v>28</v>
      </c>
      <c r="J42" s="42" t="s">
        <v>34</v>
      </c>
      <c r="K42" s="42" t="s">
        <v>177</v>
      </c>
      <c r="L42" s="77">
        <v>5175</v>
      </c>
      <c r="M42" s="77">
        <f t="shared" si="2"/>
        <v>5175</v>
      </c>
      <c r="N42" s="36" t="s">
        <v>18</v>
      </c>
      <c r="O42" s="6">
        <f t="shared" si="0"/>
        <v>1</v>
      </c>
      <c r="P42" s="6" t="str">
        <f t="shared" si="1"/>
        <v/>
      </c>
      <c r="Q42" s="37" t="str">
        <f>IFERROR(VLOOKUP(B42,'[2]Pivot BFG'!$E$5:$H$200,4,0),"")</f>
        <v>ROUTE CONTROL</v>
      </c>
      <c r="R42" s="38">
        <f>IFERROR(VLOOKUP(B42,[2]Catalogue!A:AW,47,0),"")</f>
        <v>43070</v>
      </c>
      <c r="S42" s="38" t="str">
        <f>IFERROR(VLOOKUP(B42,[2]!CatCo4[#All],48,0),"")</f>
        <v/>
      </c>
      <c r="T42" s="6">
        <f>'[2]Pivot BFG'!A35</f>
        <v>31</v>
      </c>
      <c r="X42" s="6" t="s">
        <v>92</v>
      </c>
      <c r="Y42" s="6" t="s">
        <v>116</v>
      </c>
      <c r="Z42" s="6" t="s">
        <v>92</v>
      </c>
      <c r="AA42" s="6" t="s">
        <v>92</v>
      </c>
      <c r="AB42" s="6" t="s">
        <v>303</v>
      </c>
    </row>
    <row r="43" spans="2:28" ht="16">
      <c r="B43" s="30">
        <v>905050</v>
      </c>
      <c r="C43" s="30" t="s">
        <v>118</v>
      </c>
      <c r="D43" s="31" t="s">
        <v>175</v>
      </c>
      <c r="E43" s="70" t="s">
        <v>301</v>
      </c>
      <c r="F43" s="31" t="s">
        <v>18</v>
      </c>
      <c r="G43" s="40" t="s">
        <v>15</v>
      </c>
      <c r="H43" s="41" t="s">
        <v>69</v>
      </c>
      <c r="I43" s="42" t="s">
        <v>28</v>
      </c>
      <c r="J43" s="42" t="s">
        <v>34</v>
      </c>
      <c r="K43" s="42" t="s">
        <v>177</v>
      </c>
      <c r="L43" s="77">
        <v>5792</v>
      </c>
      <c r="M43" s="77">
        <f t="shared" si="2"/>
        <v>5792</v>
      </c>
      <c r="N43" s="36" t="s">
        <v>18</v>
      </c>
      <c r="O43" s="6">
        <f t="shared" si="0"/>
        <v>0</v>
      </c>
      <c r="P43" s="6" t="str">
        <f t="shared" si="1"/>
        <v/>
      </c>
      <c r="Q43" s="37" t="str">
        <f>IFERROR(VLOOKUP(B43,'[2]Pivot BFG'!$E$5:$H$200,4,0),"")</f>
        <v>ROUTE CONTROL</v>
      </c>
      <c r="R43" s="38">
        <f>IFERROR(VLOOKUP(B43,[2]Catalogue!A:AW,47,0),"")</f>
        <v>43070</v>
      </c>
      <c r="S43" s="38" t="str">
        <f>IFERROR(VLOOKUP(B43,[2]!CatCo4[#All],48,0),"")</f>
        <v/>
      </c>
      <c r="T43" s="6">
        <f>'[2]Pivot BFG'!A36</f>
        <v>32</v>
      </c>
      <c r="X43" s="6" t="s">
        <v>120</v>
      </c>
      <c r="Y43" s="6" t="s">
        <v>121</v>
      </c>
      <c r="Z43" s="6" t="s">
        <v>120</v>
      </c>
      <c r="AA43" s="6" t="s">
        <v>120</v>
      </c>
      <c r="AB43" s="6" t="s">
        <v>304</v>
      </c>
    </row>
    <row r="44" spans="2:28" ht="16">
      <c r="B44" s="30">
        <v>397877</v>
      </c>
      <c r="C44" s="30" t="s">
        <v>135</v>
      </c>
      <c r="D44" s="31" t="s">
        <v>175</v>
      </c>
      <c r="E44" s="70" t="s">
        <v>301</v>
      </c>
      <c r="F44" s="31" t="s">
        <v>18</v>
      </c>
      <c r="G44" s="40" t="s">
        <v>15</v>
      </c>
      <c r="H44" s="41" t="s">
        <v>35</v>
      </c>
      <c r="I44" s="42" t="s">
        <v>28</v>
      </c>
      <c r="J44" s="42" t="s">
        <v>34</v>
      </c>
      <c r="K44" s="42" t="s">
        <v>111</v>
      </c>
      <c r="L44" s="77">
        <v>5721</v>
      </c>
      <c r="M44" s="77">
        <f t="shared" si="2"/>
        <v>5721</v>
      </c>
      <c r="N44" s="36" t="s">
        <v>18</v>
      </c>
      <c r="O44" s="6">
        <f t="shared" si="0"/>
        <v>1</v>
      </c>
      <c r="P44" s="6" t="str">
        <f t="shared" si="1"/>
        <v/>
      </c>
      <c r="Q44" s="37" t="str">
        <f>IFERROR(VLOOKUP(B44,'[2]Pivot BFG'!$E$5:$H$200,4,0),"")</f>
        <v>ROUTE CONTROL</v>
      </c>
      <c r="R44" s="38">
        <f>IFERROR(VLOOKUP(B44,[2]Catalogue!A:AW,47,0),"")</f>
        <v>43070</v>
      </c>
      <c r="S44" s="38" t="str">
        <f>IFERROR(VLOOKUP(B44,[2]!CatCo4[#All],48,0),"")</f>
        <v/>
      </c>
      <c r="T44" s="6">
        <f>'[2]Pivot BFG'!A37</f>
        <v>33</v>
      </c>
      <c r="X44" s="6" t="s">
        <v>126</v>
      </c>
      <c r="Y44" s="6" t="s">
        <v>127</v>
      </c>
      <c r="Z44" s="6" t="s">
        <v>126</v>
      </c>
      <c r="AA44" s="6" t="s">
        <v>126</v>
      </c>
      <c r="AB44" s="6" t="s">
        <v>126</v>
      </c>
    </row>
    <row r="45" spans="2:28" ht="16">
      <c r="B45" s="30">
        <v>559461</v>
      </c>
      <c r="C45" s="30" t="s">
        <v>142</v>
      </c>
      <c r="D45" s="31" t="s">
        <v>187</v>
      </c>
      <c r="E45" s="70" t="s">
        <v>301</v>
      </c>
      <c r="F45" s="31" t="s">
        <v>18</v>
      </c>
      <c r="G45" s="40" t="s">
        <v>15</v>
      </c>
      <c r="H45" s="41" t="s">
        <v>35</v>
      </c>
      <c r="I45" s="42" t="s">
        <v>28</v>
      </c>
      <c r="J45" s="42" t="s">
        <v>34</v>
      </c>
      <c r="K45" s="42" t="s">
        <v>86</v>
      </c>
      <c r="L45" s="77">
        <v>7169</v>
      </c>
      <c r="M45" s="77">
        <f t="shared" si="2"/>
        <v>7169</v>
      </c>
      <c r="N45" s="36" t="s">
        <v>18</v>
      </c>
      <c r="O45" s="6">
        <f t="shared" si="0"/>
        <v>0</v>
      </c>
      <c r="P45" s="6" t="str">
        <f t="shared" si="1"/>
        <v/>
      </c>
      <c r="Q45" s="37" t="str">
        <f>IFERROR(VLOOKUP(B45,'[2]Pivot BFG'!$E$5:$H$200,4,0),"")</f>
        <v>ROUTE CONTROL</v>
      </c>
      <c r="R45" s="38">
        <f>IFERROR(VLOOKUP(B45,[2]Catalogue!A:AW,47,0),"")</f>
        <v>43070</v>
      </c>
      <c r="S45" s="38" t="str">
        <f>IFERROR(VLOOKUP(B45,[2]!CatCo4[#All],48,0),"")</f>
        <v/>
      </c>
      <c r="T45" s="6">
        <f>'[2]Pivot BFG'!A38</f>
        <v>34</v>
      </c>
    </row>
    <row r="46" spans="2:28" ht="16">
      <c r="B46" s="30">
        <v>728353</v>
      </c>
      <c r="C46" s="30" t="s">
        <v>305</v>
      </c>
      <c r="D46" s="31" t="s">
        <v>54</v>
      </c>
      <c r="E46" s="70" t="s">
        <v>301</v>
      </c>
      <c r="F46" s="31" t="s">
        <v>14</v>
      </c>
      <c r="G46" s="40" t="s">
        <v>15</v>
      </c>
      <c r="H46" s="41" t="s">
        <v>28</v>
      </c>
      <c r="I46" s="42" t="s">
        <v>28</v>
      </c>
      <c r="J46" s="42" t="s">
        <v>28</v>
      </c>
      <c r="K46" s="42" t="s">
        <v>49</v>
      </c>
      <c r="L46" s="77">
        <v>10991</v>
      </c>
      <c r="M46" s="77">
        <f t="shared" si="2"/>
        <v>10991</v>
      </c>
      <c r="N46" s="36" t="s">
        <v>18</v>
      </c>
      <c r="O46" s="6">
        <f t="shared" si="0"/>
        <v>1</v>
      </c>
      <c r="P46" s="6" t="str">
        <f t="shared" si="1"/>
        <v/>
      </c>
      <c r="Q46" s="37" t="str">
        <f>IFERROR(VLOOKUP(B46,'[2]Pivot BFG'!$E$5:$H$200,4,0),"")</f>
        <v>ROUTE CONTROL</v>
      </c>
      <c r="R46" s="38">
        <f>IFERROR(VLOOKUP(B46,[2]Catalogue!A:AW,47,0),"")</f>
        <v>44531</v>
      </c>
      <c r="S46" s="38" t="str">
        <f>IFERROR(VLOOKUP(B46,[2]!CatCo4[#All],48,0),"")</f>
        <v/>
      </c>
      <c r="T46" s="6">
        <f>'[2]Pivot BFG'!A39</f>
        <v>35</v>
      </c>
    </row>
    <row r="47" spans="2:28" ht="16">
      <c r="B47" s="30">
        <v>460307</v>
      </c>
      <c r="C47" s="30" t="s">
        <v>53</v>
      </c>
      <c r="D47" s="31" t="s">
        <v>54</v>
      </c>
      <c r="E47" s="70" t="s">
        <v>301</v>
      </c>
      <c r="F47" s="31" t="s">
        <v>14</v>
      </c>
      <c r="G47" s="40" t="s">
        <v>15</v>
      </c>
      <c r="H47" s="41" t="s">
        <v>28</v>
      </c>
      <c r="I47" s="42" t="s">
        <v>28</v>
      </c>
      <c r="J47" s="42" t="s">
        <v>28</v>
      </c>
      <c r="K47" s="42" t="s">
        <v>49</v>
      </c>
      <c r="L47" s="77">
        <v>9092</v>
      </c>
      <c r="M47" s="77">
        <f t="shared" si="2"/>
        <v>9092</v>
      </c>
      <c r="N47" s="36" t="s">
        <v>18</v>
      </c>
      <c r="O47" s="6">
        <f t="shared" si="0"/>
        <v>0</v>
      </c>
      <c r="P47" s="6" t="str">
        <f t="shared" si="1"/>
        <v/>
      </c>
      <c r="Q47" s="37" t="str">
        <f>IFERROR(VLOOKUP(B47,'[2]Pivot BFG'!$E$5:$H$200,4,0),"")</f>
        <v>ROUTE CONTROL</v>
      </c>
      <c r="R47" s="38">
        <f>IFERROR(VLOOKUP(B47,[2]Catalogue!A:AW,47,0),"")</f>
        <v>43070</v>
      </c>
      <c r="S47" s="38" t="str">
        <f>IFERROR(VLOOKUP(B47,[2]!CatCo4[#All],48,0),"")</f>
        <v/>
      </c>
      <c r="T47" s="6">
        <f>'[2]Pivot BFG'!A40</f>
        <v>36</v>
      </c>
    </row>
    <row r="48" spans="2:28" ht="16">
      <c r="B48" s="30">
        <v>743370</v>
      </c>
      <c r="C48" s="30" t="s">
        <v>97</v>
      </c>
      <c r="D48" s="31" t="s">
        <v>54</v>
      </c>
      <c r="E48" s="70" t="s">
        <v>301</v>
      </c>
      <c r="F48" s="31" t="s">
        <v>14</v>
      </c>
      <c r="G48" s="40" t="s">
        <v>15</v>
      </c>
      <c r="H48" s="41" t="s">
        <v>28</v>
      </c>
      <c r="I48" s="42" t="s">
        <v>28</v>
      </c>
      <c r="J48" s="42" t="s">
        <v>28</v>
      </c>
      <c r="K48" s="42" t="s">
        <v>29</v>
      </c>
      <c r="L48" s="77">
        <v>8641</v>
      </c>
      <c r="M48" s="77">
        <f t="shared" si="2"/>
        <v>8641</v>
      </c>
      <c r="N48" s="36" t="s">
        <v>18</v>
      </c>
      <c r="O48" s="6">
        <f t="shared" si="0"/>
        <v>1</v>
      </c>
      <c r="P48" s="6" t="str">
        <f t="shared" si="1"/>
        <v/>
      </c>
      <c r="Q48" s="37" t="str">
        <f>IFERROR(VLOOKUP(B48,'[2]Pivot BFG'!$E$5:$H$200,4,0),"")</f>
        <v>ROUTE CONTROL</v>
      </c>
      <c r="R48" s="38">
        <f>IFERROR(VLOOKUP(B48,[2]Catalogue!A:AW,47,0),"")</f>
        <v>43070</v>
      </c>
      <c r="S48" s="38" t="str">
        <f>IFERROR(VLOOKUP(B48,[2]!CatCo4[#All],48,0),"")</f>
        <v/>
      </c>
      <c r="T48" s="6">
        <f>'[2]Pivot BFG'!A41</f>
        <v>37</v>
      </c>
    </row>
    <row r="49" spans="2:20" ht="16">
      <c r="B49" s="30" t="s">
        <v>306</v>
      </c>
      <c r="C49" s="30" t="s">
        <v>116</v>
      </c>
      <c r="D49" s="31" t="s">
        <v>18</v>
      </c>
      <c r="E49" s="70" t="s">
        <v>18</v>
      </c>
      <c r="F49" s="31" t="s">
        <v>18</v>
      </c>
      <c r="G49" s="40" t="s">
        <v>18</v>
      </c>
      <c r="H49" s="41" t="s">
        <v>18</v>
      </c>
      <c r="I49" s="42" t="s">
        <v>18</v>
      </c>
      <c r="J49" s="42" t="s">
        <v>18</v>
      </c>
      <c r="K49" s="42" t="s">
        <v>18</v>
      </c>
      <c r="L49" s="77"/>
      <c r="M49" s="77" t="str">
        <f t="shared" si="2"/>
        <v/>
      </c>
      <c r="N49" s="36" t="s">
        <v>18</v>
      </c>
      <c r="O49" s="6">
        <f t="shared" si="0"/>
        <v>0</v>
      </c>
      <c r="P49" s="6" t="str">
        <f t="shared" si="1"/>
        <v>HEADLINE</v>
      </c>
      <c r="Q49" s="37" t="str">
        <f>IFERROR(VLOOKUP(B49,'[2]Pivot BFG'!$E$5:$H$200,4,0),"")</f>
        <v/>
      </c>
      <c r="R49" s="38" t="str">
        <f>IFERROR(VLOOKUP(B49,[2]Catalogue!A:AW,47,0),"")</f>
        <v/>
      </c>
      <c r="S49" s="38" t="str">
        <f>IFERROR(VLOOKUP(B49,[2]!CatCo4[#All],48,0),"")</f>
        <v/>
      </c>
      <c r="T49" s="6">
        <f>'[2]Pivot BFG'!A42</f>
        <v>38</v>
      </c>
    </row>
    <row r="50" spans="2:20" ht="16">
      <c r="B50" s="30">
        <v>363888</v>
      </c>
      <c r="C50" s="30" t="s">
        <v>85</v>
      </c>
      <c r="D50" s="31" t="s">
        <v>215</v>
      </c>
      <c r="E50" s="70" t="s">
        <v>307</v>
      </c>
      <c r="F50" s="31" t="s">
        <v>14</v>
      </c>
      <c r="G50" s="40" t="s">
        <v>15</v>
      </c>
      <c r="H50" s="41" t="s">
        <v>35</v>
      </c>
      <c r="I50" s="42" t="s">
        <v>28</v>
      </c>
      <c r="J50" s="42" t="s">
        <v>34</v>
      </c>
      <c r="K50" s="42" t="s">
        <v>36</v>
      </c>
      <c r="L50" s="77">
        <v>8783</v>
      </c>
      <c r="M50" s="77">
        <f t="shared" si="2"/>
        <v>8783</v>
      </c>
      <c r="N50" s="36" t="s">
        <v>18</v>
      </c>
      <c r="O50" s="6">
        <f t="shared" si="0"/>
        <v>1</v>
      </c>
      <c r="P50" s="6" t="str">
        <f t="shared" si="1"/>
        <v/>
      </c>
      <c r="Q50" s="37" t="str">
        <f>IFERROR(VLOOKUP(B50,'[2]Pivot BFG'!$E$5:$H$200,4,0),"")</f>
        <v>CROSS CONTROL</v>
      </c>
      <c r="R50" s="38">
        <f>IFERROR(VLOOKUP(B50,[2]Catalogue!A:AW,47,0),"")</f>
        <v>43922</v>
      </c>
      <c r="S50" s="38" t="str">
        <f>IFERROR(VLOOKUP(B50,[2]!CatCo4[#All],48,0),"")</f>
        <v/>
      </c>
      <c r="T50" s="6">
        <f>'[2]Pivot BFG'!A43</f>
        <v>39</v>
      </c>
    </row>
    <row r="51" spans="2:20" ht="16">
      <c r="B51" s="30" t="s">
        <v>306</v>
      </c>
      <c r="C51" s="30" t="s">
        <v>58</v>
      </c>
      <c r="D51" s="31" t="s">
        <v>18</v>
      </c>
      <c r="E51" s="70" t="s">
        <v>18</v>
      </c>
      <c r="F51" s="31" t="s">
        <v>18</v>
      </c>
      <c r="G51" s="40" t="s">
        <v>18</v>
      </c>
      <c r="H51" s="41" t="s">
        <v>18</v>
      </c>
      <c r="I51" s="42" t="s">
        <v>18</v>
      </c>
      <c r="J51" s="42" t="s">
        <v>18</v>
      </c>
      <c r="K51" s="42" t="s">
        <v>18</v>
      </c>
      <c r="L51" s="77"/>
      <c r="M51" s="77" t="str">
        <f t="shared" si="2"/>
        <v/>
      </c>
      <c r="N51" s="36" t="s">
        <v>18</v>
      </c>
      <c r="O51" s="6">
        <f t="shared" si="0"/>
        <v>0</v>
      </c>
      <c r="P51" s="6" t="str">
        <f t="shared" si="1"/>
        <v>HEADLINE</v>
      </c>
      <c r="Q51" s="37" t="str">
        <f>IFERROR(VLOOKUP(B51,'[2]Pivot BFG'!$E$5:$H$200,4,0),"")</f>
        <v/>
      </c>
      <c r="R51" s="38" t="str">
        <f>IFERROR(VLOOKUP(B51,[2]Catalogue!A:AW,47,0),"")</f>
        <v/>
      </c>
      <c r="S51" s="38" t="str">
        <f>IFERROR(VLOOKUP(B51,[2]!CatCo4[#All],48,0),"")</f>
        <v/>
      </c>
      <c r="T51" s="6">
        <f>'[2]Pivot BFG'!A44</f>
        <v>40</v>
      </c>
    </row>
    <row r="52" spans="2:20" ht="16">
      <c r="B52" s="30">
        <v>425791</v>
      </c>
      <c r="C52" s="30" t="s">
        <v>279</v>
      </c>
      <c r="D52" s="31" t="s">
        <v>215</v>
      </c>
      <c r="E52" s="70" t="s">
        <v>308</v>
      </c>
      <c r="F52" s="31" t="s">
        <v>14</v>
      </c>
      <c r="G52" s="40" t="s">
        <v>15</v>
      </c>
      <c r="H52" s="41" t="s">
        <v>69</v>
      </c>
      <c r="I52" s="42" t="s">
        <v>28</v>
      </c>
      <c r="J52" s="42" t="s">
        <v>28</v>
      </c>
      <c r="K52" s="42" t="s">
        <v>61</v>
      </c>
      <c r="L52" s="77">
        <v>8949</v>
      </c>
      <c r="M52" s="77">
        <f t="shared" si="2"/>
        <v>8949</v>
      </c>
      <c r="N52" s="36" t="s">
        <v>18</v>
      </c>
      <c r="O52" s="6">
        <f t="shared" si="0"/>
        <v>1</v>
      </c>
      <c r="P52" s="6" t="str">
        <f t="shared" si="1"/>
        <v/>
      </c>
      <c r="Q52" s="37" t="str">
        <f>IFERROR(VLOOKUP(B52,'[2]Pivot BFG'!$E$5:$H$200,4,0),"")</f>
        <v>CROSS CONTROL</v>
      </c>
      <c r="R52" s="38">
        <f>IFERROR(VLOOKUP(B52,[2]Catalogue!A:AW,47,0),"")</f>
        <v>43952</v>
      </c>
      <c r="S52" s="38" t="str">
        <f>IFERROR(VLOOKUP(B52,[2]!CatCo4[#All],48,0),"")</f>
        <v/>
      </c>
      <c r="T52" s="6">
        <f>'[2]Pivot BFG'!A45</f>
        <v>41</v>
      </c>
    </row>
    <row r="53" spans="2:20" ht="16">
      <c r="B53" s="30">
        <v>487756</v>
      </c>
      <c r="C53" s="30" t="s">
        <v>279</v>
      </c>
      <c r="D53" s="31" t="s">
        <v>215</v>
      </c>
      <c r="E53" s="70" t="s">
        <v>307</v>
      </c>
      <c r="F53" s="31" t="s">
        <v>14</v>
      </c>
      <c r="G53" s="40" t="s">
        <v>15</v>
      </c>
      <c r="H53" s="41" t="s">
        <v>69</v>
      </c>
      <c r="I53" s="42" t="s">
        <v>28</v>
      </c>
      <c r="J53" s="42" t="s">
        <v>34</v>
      </c>
      <c r="K53" s="42" t="s">
        <v>36</v>
      </c>
      <c r="L53" s="77">
        <v>8949</v>
      </c>
      <c r="M53" s="77">
        <f t="shared" si="2"/>
        <v>8949</v>
      </c>
      <c r="N53" s="36" t="s">
        <v>18</v>
      </c>
      <c r="O53" s="6">
        <f t="shared" si="0"/>
        <v>1</v>
      </c>
      <c r="P53" s="6" t="str">
        <f t="shared" si="1"/>
        <v/>
      </c>
      <c r="Q53" s="37" t="str">
        <f>IFERROR(VLOOKUP(B53,'[2]Pivot BFG'!$E$5:$H$200,4,0),"")</f>
        <v>CROSS CONTROL</v>
      </c>
      <c r="R53" s="38">
        <f>IFERROR(VLOOKUP(B53,[2]Catalogue!A:AW,47,0),"")</f>
        <v>43952</v>
      </c>
      <c r="S53" s="38" t="str">
        <f>IFERROR(VLOOKUP(B53,[2]!CatCo4[#All],48,0),"")</f>
        <v/>
      </c>
      <c r="T53" s="6">
        <f>'[2]Pivot BFG'!A46</f>
        <v>42</v>
      </c>
    </row>
    <row r="54" spans="2:20" ht="16">
      <c r="B54" s="30">
        <v>873233</v>
      </c>
      <c r="C54" s="30" t="s">
        <v>85</v>
      </c>
      <c r="D54" s="31" t="s">
        <v>215</v>
      </c>
      <c r="E54" s="70" t="s">
        <v>308</v>
      </c>
      <c r="F54" s="31" t="s">
        <v>14</v>
      </c>
      <c r="G54" s="40" t="s">
        <v>15</v>
      </c>
      <c r="H54" s="41" t="s">
        <v>69</v>
      </c>
      <c r="I54" s="42" t="s">
        <v>28</v>
      </c>
      <c r="J54" s="42" t="s">
        <v>28</v>
      </c>
      <c r="K54" s="42" t="s">
        <v>29</v>
      </c>
      <c r="L54" s="77">
        <v>8783</v>
      </c>
      <c r="M54" s="77">
        <f t="shared" si="2"/>
        <v>8783</v>
      </c>
      <c r="N54" s="36" t="s">
        <v>18</v>
      </c>
      <c r="O54" s="6">
        <f t="shared" si="0"/>
        <v>0</v>
      </c>
      <c r="P54" s="6" t="str">
        <f t="shared" si="1"/>
        <v/>
      </c>
      <c r="Q54" s="37" t="str">
        <f>IFERROR(VLOOKUP(B54,'[2]Pivot BFG'!$E$5:$H$200,4,0),"")</f>
        <v>CROSS CONTROL</v>
      </c>
      <c r="R54" s="38">
        <f>IFERROR(VLOOKUP(B54,[2]Catalogue!A:AW,47,0),"")</f>
        <v>43922</v>
      </c>
      <c r="S54" s="38" t="str">
        <f>IFERROR(VLOOKUP(B54,[2]!CatCo4[#All],48,0),"")</f>
        <v/>
      </c>
      <c r="T54" s="6">
        <f>'[2]Pivot BFG'!A47</f>
        <v>43</v>
      </c>
    </row>
    <row r="55" spans="2:20" ht="16">
      <c r="B55" s="30" t="s">
        <v>306</v>
      </c>
      <c r="C55" s="30" t="s">
        <v>91</v>
      </c>
      <c r="D55" s="31" t="s">
        <v>18</v>
      </c>
      <c r="E55" s="70" t="s">
        <v>18</v>
      </c>
      <c r="F55" s="31" t="s">
        <v>18</v>
      </c>
      <c r="G55" s="40" t="s">
        <v>18</v>
      </c>
      <c r="H55" s="41" t="s">
        <v>18</v>
      </c>
      <c r="I55" s="42" t="s">
        <v>18</v>
      </c>
      <c r="J55" s="42" t="s">
        <v>18</v>
      </c>
      <c r="K55" s="42" t="s">
        <v>18</v>
      </c>
      <c r="L55" s="77"/>
      <c r="M55" s="77" t="str">
        <f t="shared" si="2"/>
        <v/>
      </c>
      <c r="N55" s="36" t="s">
        <v>18</v>
      </c>
      <c r="O55" s="6">
        <f t="shared" si="0"/>
        <v>0</v>
      </c>
      <c r="P55" s="6" t="str">
        <f t="shared" si="1"/>
        <v>HEADLINE</v>
      </c>
      <c r="Q55" s="37" t="str">
        <f>IFERROR(VLOOKUP(B55,'[2]Pivot BFG'!$E$5:$H$200,4,0),"")</f>
        <v/>
      </c>
      <c r="R55" s="38" t="str">
        <f>IFERROR(VLOOKUP(B55,[2]Catalogue!A:AW,47,0),"")</f>
        <v/>
      </c>
      <c r="S55" s="38" t="str">
        <f>IFERROR(VLOOKUP(B55,[2]!CatCo4[#All],48,0),"")</f>
        <v/>
      </c>
      <c r="T55" s="6">
        <f>'[2]Pivot BFG'!A48</f>
        <v>44</v>
      </c>
    </row>
    <row r="56" spans="2:20" ht="16">
      <c r="B56" s="30">
        <v>829690</v>
      </c>
      <c r="C56" s="30" t="s">
        <v>97</v>
      </c>
      <c r="D56" s="31" t="s">
        <v>48</v>
      </c>
      <c r="E56" s="70" t="s">
        <v>309</v>
      </c>
      <c r="F56" s="31" t="s">
        <v>18</v>
      </c>
      <c r="G56" s="40" t="s">
        <v>15</v>
      </c>
      <c r="H56" s="41" t="s">
        <v>35</v>
      </c>
      <c r="I56" s="42" t="s">
        <v>28</v>
      </c>
      <c r="J56" s="42" t="s">
        <v>28</v>
      </c>
      <c r="K56" s="42" t="s">
        <v>49</v>
      </c>
      <c r="L56" s="77">
        <v>8641</v>
      </c>
      <c r="M56" s="77">
        <f t="shared" si="2"/>
        <v>8641</v>
      </c>
      <c r="N56" s="36" t="s">
        <v>18</v>
      </c>
      <c r="O56" s="6">
        <f t="shared" si="0"/>
        <v>1</v>
      </c>
      <c r="P56" s="6" t="str">
        <f t="shared" si="1"/>
        <v/>
      </c>
      <c r="Q56" s="37" t="str">
        <f>IFERROR(VLOOKUP(B56,'[2]Pivot BFG'!$E$5:$H$200,4,0),"")</f>
        <v>CROSS CONTROL</v>
      </c>
      <c r="R56" s="38">
        <f>IFERROR(VLOOKUP(B56,[2]Catalogue!A:AW,47,0),"")</f>
        <v>43070</v>
      </c>
      <c r="S56" s="38" t="str">
        <f>IFERROR(VLOOKUP(B56,[2]!CatCo4[#All],48,0),"")</f>
        <v/>
      </c>
      <c r="T56" s="6">
        <f>'[2]Pivot BFG'!A49</f>
        <v>45</v>
      </c>
    </row>
    <row r="57" spans="2:20" ht="9" customHeight="1">
      <c r="T57" s="6" t="str">
        <f>'[2]Pivot BFG'!A55</f>
        <v>STOP</v>
      </c>
    </row>
    <row r="58" spans="2:20" ht="79.5" customHeight="1">
      <c r="B58" s="188" t="s">
        <v>287</v>
      </c>
      <c r="C58" s="189"/>
      <c r="D58" s="189"/>
      <c r="E58" s="189"/>
      <c r="F58" s="189"/>
      <c r="G58" s="189"/>
      <c r="H58" s="189"/>
      <c r="I58" s="189"/>
      <c r="J58" s="189"/>
      <c r="K58" s="189"/>
      <c r="L58" s="189"/>
      <c r="M58" s="190"/>
    </row>
    <row r="60" spans="2:20" ht="15" customHeight="1">
      <c r="B60" s="183"/>
      <c r="C60" s="183"/>
      <c r="D60" s="183"/>
      <c r="E60" s="183"/>
      <c r="F60" s="183"/>
      <c r="G60" s="183"/>
      <c r="H60" s="183"/>
      <c r="I60" s="183"/>
      <c r="J60" s="183"/>
      <c r="K60" s="183"/>
      <c r="L60" s="183"/>
      <c r="M60" s="81"/>
    </row>
    <row r="61" spans="2:20">
      <c r="B61" s="80"/>
      <c r="C61" s="80"/>
      <c r="D61" s="80"/>
      <c r="E61" s="80"/>
      <c r="F61" s="80"/>
      <c r="G61" s="80"/>
      <c r="H61" s="80"/>
    </row>
  </sheetData>
  <mergeCells count="8">
    <mergeCell ref="B60:L60"/>
    <mergeCell ref="B1:L1"/>
    <mergeCell ref="S4:U4"/>
    <mergeCell ref="V4:X4"/>
    <mergeCell ref="H9:K9"/>
    <mergeCell ref="J10:K10"/>
    <mergeCell ref="L9:M9"/>
    <mergeCell ref="B58:M58"/>
  </mergeCells>
  <conditionalFormatting sqref="B11:M56">
    <cfRule type="expression" dxfId="7" priority="1">
      <formula>$B11="X INCITY"</formula>
    </cfRule>
    <cfRule type="expression" dxfId="6" priority="2">
      <formula>$B11="X WORKS"</formula>
    </cfRule>
    <cfRule type="expression" dxfId="5" priority="3">
      <formula>$B11="X COACH"</formula>
    </cfRule>
    <cfRule type="expression" dxfId="4" priority="4">
      <formula>$B11="X MULTI"</formula>
    </cfRule>
    <cfRule type="expression" dxfId="3" priority="5">
      <formula>$B11="X LINE"</formula>
    </cfRule>
    <cfRule type="expression" dxfId="2" priority="6">
      <formula>$P11="HEADLINE"</formula>
    </cfRule>
    <cfRule type="expression" dxfId="1" priority="7">
      <formula>$O11=1</formula>
    </cfRule>
    <cfRule type="expression" dxfId="0" priority="8">
      <formula>$O11=0</formula>
    </cfRule>
  </conditionalFormatting>
  <dataValidations count="1">
    <dataValidation type="list" allowBlank="1" showInputMessage="1" showErrorMessage="1" sqref="W7:W9" xr:uid="{45CBA3B9-9C1E-460C-819A-9FE0369B7E86}">
      <formula1>$V$12:$V$15</formula1>
    </dataValidation>
  </dataValidations>
  <pageMargins left="0.39370078740157483" right="0.39370078740157483" top="0.74803149606299213" bottom="0.74803149606299213" header="0.31496062992125984" footer="0.31496062992125984"/>
  <pageSetup paperSize="9" scale="10"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7073-F21D-4C46-A521-1FCFE1CE79C6}">
  <sheetPr>
    <tabColor rgb="FF0070C0"/>
    <pageSetUpPr fitToPage="1"/>
  </sheetPr>
  <dimension ref="B1:XDD46"/>
  <sheetViews>
    <sheetView topLeftCell="G1" workbookViewId="0">
      <selection activeCell="J6" sqref="J6"/>
    </sheetView>
  </sheetViews>
  <sheetFormatPr baseColWidth="10" defaultColWidth="8.7265625" defaultRowHeight="13"/>
  <cols>
    <col min="1" max="1" width="8.7265625" style="84"/>
    <col min="2" max="2" width="31.54296875" style="84" customWidth="1"/>
    <col min="3" max="3" width="24.26953125" style="87" customWidth="1"/>
    <col min="4" max="4" width="29.1796875" style="88" customWidth="1"/>
    <col min="5" max="5" width="23.7265625" style="89" customWidth="1"/>
    <col min="6" max="6" width="35.54296875" style="90" customWidth="1"/>
    <col min="7" max="7" width="34.81640625" style="90" customWidth="1"/>
    <col min="8" max="8" width="34.54296875" style="91" customWidth="1"/>
    <col min="9" max="9" width="38.7265625" style="91" customWidth="1"/>
    <col min="10" max="10" width="24.1796875" style="84" bestFit="1" customWidth="1"/>
    <col min="11" max="16384" width="8.7265625" style="84"/>
  </cols>
  <sheetData>
    <row r="1" spans="2:10 16330:16332" s="85" customFormat="1" ht="18">
      <c r="C1" s="92"/>
      <c r="D1" s="93"/>
      <c r="E1" s="94"/>
      <c r="F1" s="95"/>
      <c r="G1" s="95"/>
      <c r="H1" s="96"/>
      <c r="I1" s="97" t="s">
        <v>4</v>
      </c>
      <c r="J1" s="84"/>
    </row>
    <row r="2" spans="2:10 16330:16332" s="85" customFormat="1" ht="15">
      <c r="C2" s="92"/>
      <c r="D2" s="98"/>
      <c r="E2" s="94"/>
      <c r="F2" s="95"/>
      <c r="G2" s="95"/>
      <c r="H2" s="96"/>
      <c r="I2" s="83">
        <v>0</v>
      </c>
      <c r="J2" s="84"/>
    </row>
    <row r="3" spans="2:10 16330:16332" s="85" customFormat="1" ht="15.5">
      <c r="B3" s="99" t="s">
        <v>5</v>
      </c>
      <c r="C3" s="92"/>
      <c r="D3" s="98"/>
      <c r="E3" s="94"/>
      <c r="F3" s="95"/>
      <c r="G3" s="95"/>
      <c r="H3" s="96"/>
      <c r="I3" s="96"/>
      <c r="J3" s="84"/>
    </row>
    <row r="4" spans="2:10 16330:16332" ht="20">
      <c r="B4" s="100" t="s">
        <v>310</v>
      </c>
      <c r="C4" s="101"/>
      <c r="D4" s="102"/>
      <c r="E4" s="103"/>
      <c r="F4" s="103"/>
      <c r="G4" s="102"/>
      <c r="H4" s="104" t="s">
        <v>7</v>
      </c>
      <c r="I4" s="105"/>
    </row>
    <row r="5" spans="2:10 16330:16332" s="86" customFormat="1" ht="15.5" thickBot="1">
      <c r="B5" s="106" t="s">
        <v>13</v>
      </c>
      <c r="C5" s="106" t="s">
        <v>311</v>
      </c>
      <c r="D5" s="106" t="s">
        <v>11</v>
      </c>
      <c r="E5" s="106" t="s">
        <v>10</v>
      </c>
      <c r="F5" s="106" t="s">
        <v>312</v>
      </c>
      <c r="G5" s="106" t="s">
        <v>313</v>
      </c>
      <c r="H5" s="106" t="s">
        <v>16</v>
      </c>
      <c r="I5" s="106" t="s">
        <v>17</v>
      </c>
      <c r="J5" s="107"/>
    </row>
    <row r="6" spans="2:10 16330:16332" s="86" customFormat="1" ht="16">
      <c r="B6" s="108" t="s">
        <v>314</v>
      </c>
      <c r="C6" s="109" t="s">
        <v>315</v>
      </c>
      <c r="D6" s="110" t="s">
        <v>316</v>
      </c>
      <c r="E6" s="111">
        <v>629878</v>
      </c>
      <c r="F6" s="112" t="s">
        <v>317</v>
      </c>
      <c r="G6" s="113" t="s">
        <v>318</v>
      </c>
      <c r="H6" s="114">
        <v>44366</v>
      </c>
      <c r="I6" s="115">
        <f>IF($I$2=" "," ",H6*(1-$I$2))</f>
        <v>44366</v>
      </c>
      <c r="J6" s="116"/>
    </row>
    <row r="7" spans="2:10 16330:16332" s="86" customFormat="1" ht="16">
      <c r="B7" s="117" t="s">
        <v>319</v>
      </c>
      <c r="C7" s="118" t="s">
        <v>320</v>
      </c>
      <c r="D7" s="119" t="s">
        <v>321</v>
      </c>
      <c r="E7" s="118">
        <v>298993</v>
      </c>
      <c r="F7" s="120" t="s">
        <v>322</v>
      </c>
      <c r="G7" s="121" t="s">
        <v>323</v>
      </c>
      <c r="H7" s="122">
        <v>4657</v>
      </c>
      <c r="I7" s="123">
        <f t="shared" ref="I7:I42" si="0">IF($I$2=" "," ",H7*(1-$I$2))</f>
        <v>4657</v>
      </c>
      <c r="J7" s="116"/>
    </row>
    <row r="8" spans="2:10 16330:16332" s="86" customFormat="1" ht="16">
      <c r="B8" s="124" t="s">
        <v>324</v>
      </c>
      <c r="C8" s="125" t="s">
        <v>320</v>
      </c>
      <c r="D8" s="126" t="s">
        <v>325</v>
      </c>
      <c r="E8" s="127">
        <v>881538</v>
      </c>
      <c r="F8" s="128">
        <v>140</v>
      </c>
      <c r="G8" s="129" t="s">
        <v>326</v>
      </c>
      <c r="H8" s="130">
        <v>31319</v>
      </c>
      <c r="I8" s="130">
        <f t="shared" si="0"/>
        <v>31319</v>
      </c>
      <c r="J8" s="116"/>
    </row>
    <row r="9" spans="2:10 16330:16332" s="86" customFormat="1" ht="16">
      <c r="B9" s="131" t="s">
        <v>327</v>
      </c>
      <c r="C9" s="109" t="s">
        <v>328</v>
      </c>
      <c r="D9" s="132" t="s">
        <v>329</v>
      </c>
      <c r="E9" s="133">
        <v>308831</v>
      </c>
      <c r="F9" s="134" t="s">
        <v>330</v>
      </c>
      <c r="G9" s="135" t="s">
        <v>331</v>
      </c>
      <c r="H9" s="136">
        <v>16333</v>
      </c>
      <c r="I9" s="136">
        <f t="shared" si="0"/>
        <v>16333</v>
      </c>
      <c r="J9" s="116"/>
    </row>
    <row r="10" spans="2:10 16330:16332" s="86" customFormat="1" ht="16">
      <c r="B10" s="137" t="s">
        <v>327</v>
      </c>
      <c r="C10" s="138" t="s">
        <v>328</v>
      </c>
      <c r="D10" s="139" t="s">
        <v>332</v>
      </c>
      <c r="E10" s="140">
        <v>668200</v>
      </c>
      <c r="F10" s="141" t="s">
        <v>333</v>
      </c>
      <c r="G10" s="142" t="s">
        <v>331</v>
      </c>
      <c r="H10" s="143">
        <v>16073</v>
      </c>
      <c r="I10" s="143">
        <f t="shared" si="0"/>
        <v>16073</v>
      </c>
      <c r="J10" s="116"/>
      <c r="XDB10" s="144"/>
    </row>
    <row r="11" spans="2:10 16330:16332" s="86" customFormat="1" ht="16">
      <c r="B11" s="137" t="s">
        <v>327</v>
      </c>
      <c r="C11" s="138" t="s">
        <v>334</v>
      </c>
      <c r="D11" s="139" t="s">
        <v>335</v>
      </c>
      <c r="E11" s="140">
        <v>396741</v>
      </c>
      <c r="F11" s="141" t="s">
        <v>336</v>
      </c>
      <c r="G11" s="142" t="s">
        <v>337</v>
      </c>
      <c r="H11" s="143">
        <v>22739</v>
      </c>
      <c r="I11" s="143">
        <f t="shared" si="0"/>
        <v>22739</v>
      </c>
      <c r="J11" s="116"/>
      <c r="XDB11" s="144"/>
    </row>
    <row r="12" spans="2:10 16330:16332" s="86" customFormat="1" ht="16">
      <c r="B12" s="145" t="s">
        <v>338</v>
      </c>
      <c r="C12" s="146" t="s">
        <v>339</v>
      </c>
      <c r="D12" s="119" t="s">
        <v>340</v>
      </c>
      <c r="E12" s="118">
        <v>249003</v>
      </c>
      <c r="F12" s="120" t="s">
        <v>341</v>
      </c>
      <c r="G12" s="121" t="s">
        <v>326</v>
      </c>
      <c r="H12" s="123">
        <v>25740</v>
      </c>
      <c r="I12" s="123">
        <f t="shared" si="0"/>
        <v>25740</v>
      </c>
      <c r="J12" s="147"/>
      <c r="XDB12" s="144"/>
    </row>
    <row r="13" spans="2:10 16330:16332" s="86" customFormat="1" ht="16">
      <c r="B13" s="137" t="s">
        <v>338</v>
      </c>
      <c r="C13" s="138" t="s">
        <v>339</v>
      </c>
      <c r="D13" s="139" t="s">
        <v>342</v>
      </c>
      <c r="E13" s="140">
        <v>143659</v>
      </c>
      <c r="F13" s="141">
        <v>174</v>
      </c>
      <c r="G13" s="142" t="s">
        <v>343</v>
      </c>
      <c r="H13" s="143">
        <v>54931</v>
      </c>
      <c r="I13" s="143">
        <f t="shared" si="0"/>
        <v>54931</v>
      </c>
      <c r="J13" s="147"/>
      <c r="XDD13" s="144"/>
    </row>
    <row r="14" spans="2:10 16330:16332" ht="16">
      <c r="B14" s="137" t="s">
        <v>338</v>
      </c>
      <c r="C14" s="138" t="s">
        <v>339</v>
      </c>
      <c r="D14" s="139" t="s">
        <v>344</v>
      </c>
      <c r="E14" s="140">
        <v>423311</v>
      </c>
      <c r="F14" s="141">
        <v>128</v>
      </c>
      <c r="G14" s="142" t="s">
        <v>326</v>
      </c>
      <c r="H14" s="143">
        <v>14017</v>
      </c>
      <c r="I14" s="143">
        <f t="shared" si="0"/>
        <v>14017</v>
      </c>
      <c r="J14" s="147" t="s">
        <v>345</v>
      </c>
      <c r="XDD14" s="144"/>
    </row>
    <row r="15" spans="2:10 16330:16332" ht="16">
      <c r="B15" s="137" t="s">
        <v>338</v>
      </c>
      <c r="C15" s="138" t="s">
        <v>339</v>
      </c>
      <c r="D15" s="139" t="s">
        <v>346</v>
      </c>
      <c r="E15" s="140">
        <v>825919</v>
      </c>
      <c r="F15" s="141" t="s">
        <v>347</v>
      </c>
      <c r="G15" s="142" t="s">
        <v>326</v>
      </c>
      <c r="H15" s="143"/>
      <c r="I15" s="143">
        <f t="shared" si="0"/>
        <v>0</v>
      </c>
      <c r="J15" s="147"/>
      <c r="XDD15" s="144"/>
    </row>
    <row r="16" spans="2:10 16330:16332" ht="16">
      <c r="B16" s="137" t="s">
        <v>338</v>
      </c>
      <c r="C16" s="138" t="s">
        <v>339</v>
      </c>
      <c r="D16" s="139" t="s">
        <v>348</v>
      </c>
      <c r="E16" s="140">
        <v>420813</v>
      </c>
      <c r="F16" s="141">
        <v>150</v>
      </c>
      <c r="G16" s="142" t="s">
        <v>326</v>
      </c>
      <c r="H16" s="143">
        <v>15293</v>
      </c>
      <c r="I16" s="143">
        <f t="shared" si="0"/>
        <v>15293</v>
      </c>
      <c r="J16" s="147"/>
      <c r="XDD16" s="144"/>
    </row>
    <row r="17" spans="2:10 16332:16332" ht="16">
      <c r="B17" s="137" t="s">
        <v>338</v>
      </c>
      <c r="C17" s="138" t="s">
        <v>339</v>
      </c>
      <c r="D17" s="139" t="s">
        <v>349</v>
      </c>
      <c r="E17" s="140">
        <v>892903</v>
      </c>
      <c r="F17" s="141">
        <v>158</v>
      </c>
      <c r="G17" s="142" t="s">
        <v>326</v>
      </c>
      <c r="H17" s="143">
        <v>18200</v>
      </c>
      <c r="I17" s="143">
        <f t="shared" si="0"/>
        <v>18200</v>
      </c>
      <c r="J17" s="147"/>
      <c r="XDD17" s="144"/>
    </row>
    <row r="18" spans="2:10 16332:16332" ht="16">
      <c r="B18" s="137" t="s">
        <v>338</v>
      </c>
      <c r="C18" s="138" t="s">
        <v>339</v>
      </c>
      <c r="D18" s="139" t="s">
        <v>350</v>
      </c>
      <c r="E18" s="140">
        <v>229101</v>
      </c>
      <c r="F18" s="141">
        <v>164</v>
      </c>
      <c r="G18" s="142" t="s">
        <v>326</v>
      </c>
      <c r="H18" s="143"/>
      <c r="I18" s="143">
        <f t="shared" si="0"/>
        <v>0</v>
      </c>
      <c r="J18" s="147"/>
      <c r="XDD18" s="144"/>
    </row>
    <row r="19" spans="2:10 16332:16332" ht="16">
      <c r="B19" s="148" t="s">
        <v>338</v>
      </c>
      <c r="C19" s="140" t="s">
        <v>339</v>
      </c>
      <c r="D19" s="139" t="s">
        <v>351</v>
      </c>
      <c r="E19" s="140">
        <v>364636</v>
      </c>
      <c r="F19" s="141" t="s">
        <v>341</v>
      </c>
      <c r="G19" s="142" t="s">
        <v>326</v>
      </c>
      <c r="H19" s="143">
        <v>25551</v>
      </c>
      <c r="I19" s="143">
        <f t="shared" si="0"/>
        <v>25551</v>
      </c>
      <c r="J19" s="147"/>
      <c r="XDD19" s="144"/>
    </row>
    <row r="20" spans="2:10 16332:16332" ht="16">
      <c r="B20" s="137" t="s">
        <v>338</v>
      </c>
      <c r="C20" s="138" t="s">
        <v>352</v>
      </c>
      <c r="D20" s="139" t="s">
        <v>353</v>
      </c>
      <c r="E20" s="140">
        <v>275224</v>
      </c>
      <c r="F20" s="141">
        <v>168</v>
      </c>
      <c r="G20" s="142" t="s">
        <v>326</v>
      </c>
      <c r="H20" s="143">
        <v>61479</v>
      </c>
      <c r="I20" s="143">
        <f t="shared" si="0"/>
        <v>61479</v>
      </c>
      <c r="J20" s="147"/>
      <c r="XDD20" s="144"/>
    </row>
    <row r="21" spans="2:10 16332:16332" ht="16">
      <c r="B21" s="124" t="s">
        <v>354</v>
      </c>
      <c r="C21" s="125" t="s">
        <v>320</v>
      </c>
      <c r="D21" s="126" t="s">
        <v>355</v>
      </c>
      <c r="E21" s="127">
        <v>109683</v>
      </c>
      <c r="F21" s="128" t="s">
        <v>356</v>
      </c>
      <c r="G21" s="129" t="s">
        <v>357</v>
      </c>
      <c r="H21" s="130">
        <v>31319</v>
      </c>
      <c r="I21" s="130">
        <f t="shared" si="0"/>
        <v>31319</v>
      </c>
      <c r="J21" s="147"/>
      <c r="XDD21" s="144"/>
    </row>
    <row r="22" spans="2:10 16332:16332" ht="16">
      <c r="B22" s="137" t="s">
        <v>354</v>
      </c>
      <c r="C22" s="138" t="s">
        <v>339</v>
      </c>
      <c r="D22" s="139" t="s">
        <v>358</v>
      </c>
      <c r="E22" s="140">
        <v>110259</v>
      </c>
      <c r="F22" s="141" t="s">
        <v>359</v>
      </c>
      <c r="G22" s="142" t="s">
        <v>343</v>
      </c>
      <c r="H22" s="143">
        <v>29475</v>
      </c>
      <c r="I22" s="143">
        <f t="shared" si="0"/>
        <v>29475</v>
      </c>
      <c r="J22" s="147"/>
      <c r="XDD22" s="144"/>
    </row>
    <row r="23" spans="2:10 16332:16332" ht="16">
      <c r="B23" s="137" t="s">
        <v>354</v>
      </c>
      <c r="C23" s="138" t="s">
        <v>339</v>
      </c>
      <c r="D23" s="139" t="s">
        <v>360</v>
      </c>
      <c r="E23" s="140">
        <v>109093</v>
      </c>
      <c r="F23" s="141">
        <v>153</v>
      </c>
      <c r="G23" s="142" t="s">
        <v>331</v>
      </c>
      <c r="H23" s="143">
        <v>36920</v>
      </c>
      <c r="I23" s="143">
        <f t="shared" si="0"/>
        <v>36920</v>
      </c>
      <c r="J23" s="147"/>
      <c r="XDD23" s="144"/>
    </row>
    <row r="24" spans="2:10 16332:16332" ht="16">
      <c r="B24" s="137" t="s">
        <v>354</v>
      </c>
      <c r="C24" s="138" t="s">
        <v>339</v>
      </c>
      <c r="D24" s="139" t="s">
        <v>361</v>
      </c>
      <c r="E24" s="140">
        <v>110510</v>
      </c>
      <c r="F24" s="141">
        <v>161</v>
      </c>
      <c r="G24" s="142" t="s">
        <v>331</v>
      </c>
      <c r="H24" s="143">
        <v>28411</v>
      </c>
      <c r="I24" s="143">
        <f t="shared" si="0"/>
        <v>28411</v>
      </c>
      <c r="J24" s="147"/>
      <c r="XDD24" s="144"/>
    </row>
    <row r="25" spans="2:10 16332:16332" ht="14.5" customHeight="1">
      <c r="B25" s="137" t="s">
        <v>354</v>
      </c>
      <c r="C25" s="138" t="s">
        <v>339</v>
      </c>
      <c r="D25" s="139" t="s">
        <v>362</v>
      </c>
      <c r="E25" s="140">
        <v>109723</v>
      </c>
      <c r="F25" s="141">
        <v>166</v>
      </c>
      <c r="G25" s="142" t="s">
        <v>331</v>
      </c>
      <c r="H25" s="143">
        <v>55286</v>
      </c>
      <c r="I25" s="143">
        <f t="shared" si="0"/>
        <v>55286</v>
      </c>
      <c r="J25" s="147"/>
      <c r="XDD25" s="144"/>
    </row>
    <row r="26" spans="2:10 16332:16332" ht="16">
      <c r="B26" s="137" t="s">
        <v>354</v>
      </c>
      <c r="C26" s="138" t="s">
        <v>315</v>
      </c>
      <c r="D26" s="139" t="s">
        <v>363</v>
      </c>
      <c r="E26" s="140">
        <v>982123</v>
      </c>
      <c r="F26" s="141">
        <v>154</v>
      </c>
      <c r="G26" s="142" t="s">
        <v>326</v>
      </c>
      <c r="H26" s="143">
        <v>40631</v>
      </c>
      <c r="I26" s="143">
        <f t="shared" si="0"/>
        <v>40631</v>
      </c>
      <c r="J26" s="147"/>
      <c r="XDD26" s="144"/>
    </row>
    <row r="27" spans="2:10 16332:16332" ht="16">
      <c r="B27" s="137" t="s">
        <v>354</v>
      </c>
      <c r="C27" s="138" t="s">
        <v>352</v>
      </c>
      <c r="D27" s="139" t="s">
        <v>364</v>
      </c>
      <c r="E27" s="140">
        <v>355963</v>
      </c>
      <c r="F27" s="141">
        <v>160</v>
      </c>
      <c r="G27" s="142" t="s">
        <v>326</v>
      </c>
      <c r="H27" s="143">
        <v>60864</v>
      </c>
      <c r="I27" s="143">
        <f t="shared" si="0"/>
        <v>60864</v>
      </c>
      <c r="J27" s="147"/>
      <c r="XDD27" s="144"/>
    </row>
    <row r="28" spans="2:10 16332:16332" ht="16">
      <c r="B28" s="131" t="s">
        <v>365</v>
      </c>
      <c r="C28" s="109" t="s">
        <v>366</v>
      </c>
      <c r="D28" s="132" t="s">
        <v>367</v>
      </c>
      <c r="E28" s="133">
        <v>109421</v>
      </c>
      <c r="F28" s="134">
        <v>173</v>
      </c>
      <c r="G28" s="135" t="s">
        <v>368</v>
      </c>
      <c r="H28" s="136">
        <v>42995</v>
      </c>
      <c r="I28" s="136">
        <f t="shared" si="0"/>
        <v>42995</v>
      </c>
      <c r="J28" s="147"/>
      <c r="XDD28" s="144"/>
    </row>
    <row r="29" spans="2:10 16332:16332" ht="16">
      <c r="B29" s="145" t="s">
        <v>369</v>
      </c>
      <c r="C29" s="146" t="s">
        <v>320</v>
      </c>
      <c r="D29" s="119" t="s">
        <v>370</v>
      </c>
      <c r="E29" s="118">
        <v>109142</v>
      </c>
      <c r="F29" s="120">
        <v>135</v>
      </c>
      <c r="G29" s="121" t="s">
        <v>326</v>
      </c>
      <c r="H29" s="123">
        <v>22077</v>
      </c>
      <c r="I29" s="123">
        <f t="shared" si="0"/>
        <v>22077</v>
      </c>
      <c r="J29" s="147"/>
      <c r="XDD29" s="144"/>
    </row>
    <row r="30" spans="2:10 16332:16332" ht="16">
      <c r="B30" s="137" t="s">
        <v>369</v>
      </c>
      <c r="C30" s="138" t="s">
        <v>320</v>
      </c>
      <c r="D30" s="139" t="s">
        <v>371</v>
      </c>
      <c r="E30" s="140">
        <v>110650</v>
      </c>
      <c r="F30" s="141">
        <v>126</v>
      </c>
      <c r="G30" s="142" t="s">
        <v>326</v>
      </c>
      <c r="H30" s="143">
        <v>14017</v>
      </c>
      <c r="I30" s="143">
        <f t="shared" si="0"/>
        <v>14017</v>
      </c>
      <c r="J30" s="147"/>
      <c r="XDD30" s="144"/>
    </row>
    <row r="31" spans="2:10 16332:16332" ht="16">
      <c r="B31" s="137" t="s">
        <v>369</v>
      </c>
      <c r="C31" s="138" t="s">
        <v>339</v>
      </c>
      <c r="D31" s="139" t="s">
        <v>372</v>
      </c>
      <c r="E31" s="140">
        <v>110062</v>
      </c>
      <c r="F31" s="141" t="s">
        <v>373</v>
      </c>
      <c r="G31" s="142" t="s">
        <v>326</v>
      </c>
      <c r="H31" s="143">
        <v>21037</v>
      </c>
      <c r="I31" s="143">
        <f t="shared" si="0"/>
        <v>21037</v>
      </c>
      <c r="J31" s="147"/>
      <c r="XDD31" s="144"/>
    </row>
    <row r="32" spans="2:10 16332:16332" ht="16">
      <c r="B32" s="137" t="s">
        <v>369</v>
      </c>
      <c r="C32" s="138" t="s">
        <v>339</v>
      </c>
      <c r="D32" s="139" t="s">
        <v>374</v>
      </c>
      <c r="E32" s="140">
        <v>110132</v>
      </c>
      <c r="F32" s="141" t="s">
        <v>375</v>
      </c>
      <c r="G32" s="142" t="s">
        <v>326</v>
      </c>
      <c r="H32" s="143">
        <v>20257</v>
      </c>
      <c r="I32" s="143">
        <f t="shared" si="0"/>
        <v>20257</v>
      </c>
      <c r="J32" s="147"/>
      <c r="XDD32" s="144"/>
    </row>
    <row r="33" spans="2:10 16332:16332" ht="16">
      <c r="B33" s="137" t="s">
        <v>369</v>
      </c>
      <c r="C33" s="138" t="s">
        <v>339</v>
      </c>
      <c r="D33" s="139" t="s">
        <v>376</v>
      </c>
      <c r="E33" s="140">
        <v>143659</v>
      </c>
      <c r="F33" s="141">
        <v>174</v>
      </c>
      <c r="G33" s="142" t="s">
        <v>343</v>
      </c>
      <c r="H33" s="143">
        <v>54931</v>
      </c>
      <c r="I33" s="143">
        <f t="shared" si="0"/>
        <v>54931</v>
      </c>
      <c r="J33" s="147"/>
      <c r="XDD33" s="144"/>
    </row>
    <row r="34" spans="2:10 16332:16332" ht="16">
      <c r="B34" s="137" t="s">
        <v>369</v>
      </c>
      <c r="C34" s="138" t="s">
        <v>339</v>
      </c>
      <c r="D34" s="139" t="s">
        <v>376</v>
      </c>
      <c r="E34" s="149">
        <v>123357</v>
      </c>
      <c r="F34" s="141">
        <v>173</v>
      </c>
      <c r="G34" s="142" t="s">
        <v>331</v>
      </c>
      <c r="H34" s="143">
        <v>54222</v>
      </c>
      <c r="I34" s="143">
        <f t="shared" si="0"/>
        <v>54222</v>
      </c>
      <c r="J34" s="147" t="s">
        <v>377</v>
      </c>
      <c r="XDD34" s="144"/>
    </row>
    <row r="35" spans="2:10 16332:16332" ht="16">
      <c r="B35" s="137" t="s">
        <v>369</v>
      </c>
      <c r="C35" s="138" t="s">
        <v>339</v>
      </c>
      <c r="D35" s="139" t="s">
        <v>378</v>
      </c>
      <c r="E35" s="140">
        <v>110081</v>
      </c>
      <c r="F35" s="141">
        <v>152</v>
      </c>
      <c r="G35" s="142" t="s">
        <v>326</v>
      </c>
      <c r="H35" s="143">
        <v>17728</v>
      </c>
      <c r="I35" s="143">
        <f t="shared" si="0"/>
        <v>17728</v>
      </c>
      <c r="J35" s="147" t="s">
        <v>377</v>
      </c>
      <c r="XDD35" s="144"/>
    </row>
    <row r="36" spans="2:10 16332:16332" ht="16">
      <c r="B36" s="137" t="s">
        <v>369</v>
      </c>
      <c r="C36" s="140" t="s">
        <v>339</v>
      </c>
      <c r="D36" s="139" t="s">
        <v>379</v>
      </c>
      <c r="E36" s="140">
        <v>109374</v>
      </c>
      <c r="F36" s="141">
        <v>164</v>
      </c>
      <c r="G36" s="142" t="s">
        <v>331</v>
      </c>
      <c r="H36" s="143">
        <v>25740</v>
      </c>
      <c r="I36" s="143">
        <f t="shared" si="0"/>
        <v>25740</v>
      </c>
      <c r="J36" s="147"/>
      <c r="XDD36" s="144"/>
    </row>
    <row r="37" spans="2:10 16332:16332" ht="16">
      <c r="B37" s="137" t="s">
        <v>369</v>
      </c>
      <c r="C37" s="138" t="s">
        <v>339</v>
      </c>
      <c r="D37" s="139" t="s">
        <v>380</v>
      </c>
      <c r="E37" s="140">
        <v>110013</v>
      </c>
      <c r="F37" s="141" t="s">
        <v>381</v>
      </c>
      <c r="G37" s="142" t="s">
        <v>318</v>
      </c>
      <c r="H37" s="143">
        <v>27655</v>
      </c>
      <c r="I37" s="143">
        <f t="shared" si="0"/>
        <v>27655</v>
      </c>
      <c r="J37" s="147"/>
      <c r="XDD37" s="144"/>
    </row>
    <row r="38" spans="2:10 16332:16332" ht="16">
      <c r="B38" s="137" t="s">
        <v>369</v>
      </c>
      <c r="C38" s="138" t="s">
        <v>382</v>
      </c>
      <c r="D38" s="139" t="s">
        <v>383</v>
      </c>
      <c r="E38" s="140">
        <v>110257</v>
      </c>
      <c r="F38" s="141">
        <v>176</v>
      </c>
      <c r="G38" s="142" t="s">
        <v>331</v>
      </c>
      <c r="H38" s="143">
        <v>57531</v>
      </c>
      <c r="I38" s="143">
        <f t="shared" si="0"/>
        <v>57531</v>
      </c>
      <c r="J38" s="147"/>
      <c r="XDD38" s="144"/>
    </row>
    <row r="39" spans="2:10 16332:16332" ht="16">
      <c r="B39" s="137" t="s">
        <v>369</v>
      </c>
      <c r="C39" s="138" t="s">
        <v>328</v>
      </c>
      <c r="D39" s="139" t="s">
        <v>384</v>
      </c>
      <c r="E39" s="140">
        <v>109668</v>
      </c>
      <c r="F39" s="141" t="s">
        <v>330</v>
      </c>
      <c r="G39" s="142" t="s">
        <v>326</v>
      </c>
      <c r="H39" s="143">
        <v>18413</v>
      </c>
      <c r="I39" s="143">
        <f t="shared" si="0"/>
        <v>18413</v>
      </c>
      <c r="J39" s="147"/>
      <c r="XDD39" s="144"/>
    </row>
    <row r="40" spans="2:10 16332:16332" ht="16">
      <c r="B40" s="137" t="s">
        <v>369</v>
      </c>
      <c r="C40" s="138" t="s">
        <v>328</v>
      </c>
      <c r="D40" s="139" t="s">
        <v>385</v>
      </c>
      <c r="E40" s="140">
        <v>110142</v>
      </c>
      <c r="F40" s="141">
        <v>168</v>
      </c>
      <c r="G40" s="142" t="s">
        <v>331</v>
      </c>
      <c r="H40" s="143">
        <v>27655</v>
      </c>
      <c r="I40" s="143">
        <f t="shared" si="0"/>
        <v>27655</v>
      </c>
      <c r="J40" s="147"/>
      <c r="XDD40" s="144"/>
    </row>
    <row r="41" spans="2:10 16332:16332" ht="16">
      <c r="B41" s="124" t="s">
        <v>386</v>
      </c>
      <c r="C41" s="125" t="s">
        <v>339</v>
      </c>
      <c r="D41" s="126" t="s">
        <v>387</v>
      </c>
      <c r="E41" s="127">
        <v>519331</v>
      </c>
      <c r="F41" s="128">
        <v>168</v>
      </c>
      <c r="G41" s="129" t="s">
        <v>326</v>
      </c>
      <c r="H41" s="130">
        <v>28010</v>
      </c>
      <c r="I41" s="130">
        <f t="shared" si="0"/>
        <v>28010</v>
      </c>
      <c r="J41" s="147"/>
      <c r="XDD41" s="144"/>
    </row>
    <row r="42" spans="2:10 16332:16332" ht="16">
      <c r="B42" s="131" t="s">
        <v>388</v>
      </c>
      <c r="C42" s="133" t="s">
        <v>339</v>
      </c>
      <c r="D42" s="132" t="s">
        <v>389</v>
      </c>
      <c r="E42" s="133">
        <v>323281</v>
      </c>
      <c r="F42" s="134" t="s">
        <v>390</v>
      </c>
      <c r="G42" s="135" t="s">
        <v>343</v>
      </c>
      <c r="H42" s="136">
        <v>25740</v>
      </c>
      <c r="I42" s="136">
        <f t="shared" si="0"/>
        <v>25740</v>
      </c>
      <c r="J42" s="147" t="s">
        <v>391</v>
      </c>
      <c r="XDD42" s="144"/>
    </row>
    <row r="43" spans="2:10 16332:16332" ht="13.5" thickBot="1"/>
    <row r="44" spans="2:10 16332:16332" ht="16">
      <c r="B44" s="150" t="s">
        <v>392</v>
      </c>
      <c r="C44" s="151"/>
      <c r="D44" s="152"/>
      <c r="E44" s="152"/>
      <c r="F44" s="153"/>
      <c r="G44" s="154"/>
      <c r="H44" s="154"/>
      <c r="I44" s="155"/>
    </row>
    <row r="45" spans="2:10 16332:16332" ht="16">
      <c r="B45" s="156" t="s">
        <v>393</v>
      </c>
      <c r="C45" s="157"/>
      <c r="D45" s="158"/>
      <c r="E45" s="158"/>
      <c r="F45" s="159"/>
      <c r="G45" s="160"/>
      <c r="H45" s="160"/>
      <c r="I45" s="161"/>
    </row>
    <row r="46" spans="2:10 16332:16332" ht="16.5" thickBot="1">
      <c r="B46" s="162" t="s">
        <v>394</v>
      </c>
      <c r="C46" s="163"/>
      <c r="D46" s="164"/>
      <c r="E46" s="165" t="s">
        <v>395</v>
      </c>
      <c r="F46" s="166"/>
      <c r="G46" s="166"/>
      <c r="H46" s="166"/>
      <c r="I46" s="167"/>
    </row>
  </sheetData>
  <autoFilter ref="B5:I46" xr:uid="{00000000-0001-0000-0000-000000000000}"/>
  <pageMargins left="0.7" right="0.7" top="0.75" bottom="0.75" header="0.3" footer="0.3"/>
  <pageSetup paperSize="9" scale="1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7857df-4f89-4a4c-bc79-df211bd3ee1b" xsi:nil="true"/>
    <lcf76f155ced4ddcb4097134ff3c332f xmlns="71fef6e4-fdbb-4156-9ba0-3d3b69c52e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4F16EBECE67B4AA2186EEA4E233499" ma:contentTypeVersion="18" ma:contentTypeDescription="Create a new document." ma:contentTypeScope="" ma:versionID="032cc6cae015f3cf0e0f89f9b57f40cd">
  <xsd:schema xmlns:xsd="http://www.w3.org/2001/XMLSchema" xmlns:xs="http://www.w3.org/2001/XMLSchema" xmlns:p="http://schemas.microsoft.com/office/2006/metadata/properties" xmlns:ns2="71fef6e4-fdbb-4156-9ba0-3d3b69c52eb6" xmlns:ns3="cf7857df-4f89-4a4c-bc79-df211bd3ee1b" targetNamespace="http://schemas.microsoft.com/office/2006/metadata/properties" ma:root="true" ma:fieldsID="a2602bad34a20a025effabc1b12f6d4e" ns2:_="" ns3:_="">
    <xsd:import namespace="71fef6e4-fdbb-4156-9ba0-3d3b69c52eb6"/>
    <xsd:import namespace="cf7857df-4f89-4a4c-bc79-df211bd3ee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ef6e4-fdbb-4156-9ba0-3d3b69c52e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aec4aeb-d159-410d-8e29-7b8081bc29f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7857df-4f89-4a4c-bc79-df211bd3ee1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3074719-01fd-4af3-8e03-a0b31510d336}" ma:internalName="TaxCatchAll" ma:showField="CatchAllData" ma:web="cf7857df-4f89-4a4c-bc79-df211bd3ee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C3B8C1-E60E-43F1-9F81-80CEBC046F1B}">
  <ds:schemaRefs>
    <ds:schemaRef ds:uri="http://schemas.microsoft.com/office/infopath/2007/PartnerControls"/>
    <ds:schemaRef ds:uri="http://purl.org/dc/terms/"/>
    <ds:schemaRef ds:uri="http://schemas.microsoft.com/office/2006/documentManagement/types"/>
    <ds:schemaRef ds:uri="http://purl.org/dc/elements/1.1/"/>
    <ds:schemaRef ds:uri="71fef6e4-fdbb-4156-9ba0-3d3b69c52eb6"/>
    <ds:schemaRef ds:uri="http://schemas.openxmlformats.org/package/2006/metadata/core-properties"/>
    <ds:schemaRef ds:uri="cf7857df-4f89-4a4c-bc79-df211bd3ee1b"/>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95FF013-EB62-4F79-8AFA-C904FFA23DF9}">
  <ds:schemaRefs>
    <ds:schemaRef ds:uri="http://schemas.microsoft.com/sharepoint/v3/contenttype/forms"/>
  </ds:schemaRefs>
</ds:datastoreItem>
</file>

<file path=customXml/itemProps3.xml><?xml version="1.0" encoding="utf-8"?>
<ds:datastoreItem xmlns:ds="http://schemas.openxmlformats.org/officeDocument/2006/customXml" ds:itemID="{AD828F67-A0EB-43DF-89F5-12DDEAF2C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ef6e4-fdbb-4156-9ba0-3d3b69c52eb6"/>
    <ds:schemaRef ds:uri="cf7857df-4f89-4a4c-bc79-df211bd3ee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7</vt:i4>
      </vt:variant>
    </vt:vector>
  </HeadingPairs>
  <TitlesOfParts>
    <vt:vector size="11" baseType="lpstr">
      <vt:lpstr>MI NEW</vt:lpstr>
      <vt:lpstr>MI RMX</vt:lpstr>
      <vt:lpstr>BFG</vt:lpstr>
      <vt:lpstr>MI OFFRAOD_MILITARY</vt:lpstr>
      <vt:lpstr>BFG!Utskriftsområde</vt:lpstr>
      <vt:lpstr>'MI NEW'!Utskriftsområde</vt:lpstr>
      <vt:lpstr>'MI RMX'!Utskriftsområde</vt:lpstr>
      <vt:lpstr>BFG!Utskriftstitler</vt:lpstr>
      <vt:lpstr>'MI NEW'!Utskriftstitler</vt:lpstr>
      <vt:lpstr>'MI OFFRAOD_MILITARY'!Utskriftstitler</vt:lpstr>
      <vt:lpstr>'MI RMX'!Utskriftstitler</vt:lpstr>
    </vt:vector>
  </TitlesOfParts>
  <Manager/>
  <Company>Michelin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Hemvik</dc:creator>
  <cp:keywords/>
  <dc:description/>
  <cp:lastModifiedBy>Geir Holmberg</cp:lastModifiedBy>
  <cp:revision/>
  <dcterms:created xsi:type="dcterms:W3CDTF">2024-11-18T19:52:55Z</dcterms:created>
  <dcterms:modified xsi:type="dcterms:W3CDTF">2025-04-02T12:04:21Z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e9a456-2778-4ca9-be06-1190b1e1118a_Enabled">
    <vt:lpwstr>true</vt:lpwstr>
  </property>
  <property fmtid="{D5CDD505-2E9C-101B-9397-08002B2CF9AE}" pid="3" name="MSIP_Label_09e9a456-2778-4ca9-be06-1190b1e1118a_SetDate">
    <vt:lpwstr>2024-11-18T19:53:07Z</vt:lpwstr>
  </property>
  <property fmtid="{D5CDD505-2E9C-101B-9397-08002B2CF9AE}" pid="4" name="MSIP_Label_09e9a456-2778-4ca9-be06-1190b1e1118a_Method">
    <vt:lpwstr>Standard</vt:lpwstr>
  </property>
  <property fmtid="{D5CDD505-2E9C-101B-9397-08002B2CF9AE}" pid="5" name="MSIP_Label_09e9a456-2778-4ca9-be06-1190b1e1118a_Name">
    <vt:lpwstr>D3</vt:lpwstr>
  </property>
  <property fmtid="{D5CDD505-2E9C-101B-9397-08002B2CF9AE}" pid="6" name="MSIP_Label_09e9a456-2778-4ca9-be06-1190b1e1118a_SiteId">
    <vt:lpwstr>658ba197-6c73-4fea-91bd-1c7d8de6bf2c</vt:lpwstr>
  </property>
  <property fmtid="{D5CDD505-2E9C-101B-9397-08002B2CF9AE}" pid="7" name="MSIP_Label_09e9a456-2778-4ca9-be06-1190b1e1118a_ActionId">
    <vt:lpwstr>32ed9ed8-5b6e-45eb-a94d-2538fd6cc6ef</vt:lpwstr>
  </property>
  <property fmtid="{D5CDD505-2E9C-101B-9397-08002B2CF9AE}" pid="8" name="MSIP_Label_09e9a456-2778-4ca9-be06-1190b1e1118a_ContentBits">
    <vt:lpwstr>0</vt:lpwstr>
  </property>
  <property fmtid="{D5CDD505-2E9C-101B-9397-08002B2CF9AE}" pid="9" name="ContentTypeId">
    <vt:lpwstr>0x010100C64F16EBECE67B4AA2186EEA4E233499</vt:lpwstr>
  </property>
  <property fmtid="{D5CDD505-2E9C-101B-9397-08002B2CF9AE}" pid="10" name="MediaServiceImageTags">
    <vt:lpwstr/>
  </property>
</Properties>
</file>