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ordictyregroup-my.sharepoint.com/personal/petter_opsahl_starco_no/Documents/Dokumenter/Innsalg/Last/"/>
    </mc:Choice>
  </mc:AlternateContent>
  <xr:revisionPtr revIDLastSave="1" documentId="8_{0247870F-4D81-4BC1-AF7C-B59CEC9E84C4}" xr6:coauthVersionLast="47" xr6:coauthVersionMax="47" xr10:uidLastSave="{25B136BA-2BF0-4CBC-B185-DE13FD9D91FA}"/>
  <bookViews>
    <workbookView xWindow="-120" yWindow="-120" windowWidth="24240" windowHeight="13020" xr2:uid="{00000000-000D-0000-FFFF-FFFF00000000}"/>
  </bookViews>
  <sheets>
    <sheet name="Innsalg Last 2025" sheetId="1" r:id="rId1"/>
  </sheets>
  <definedNames>
    <definedName name="_xlnm._FilterDatabase" localSheetId="0" hidden="1">'Innsalg Last 2025'!$A$12:$AE$200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5" i="1" l="1"/>
  <c r="P165" i="1"/>
  <c r="Q165" i="1"/>
  <c r="R165" i="1"/>
  <c r="S165" i="1"/>
  <c r="U113" i="1"/>
  <c r="P113" i="1"/>
  <c r="Q113" i="1"/>
  <c r="R113" i="1"/>
  <c r="S113" i="1"/>
  <c r="T11" i="1"/>
  <c r="U141" i="1"/>
  <c r="U162" i="1"/>
  <c r="U143" i="1"/>
  <c r="U124" i="1"/>
  <c r="U26" i="1"/>
  <c r="U44" i="1"/>
  <c r="U76" i="1"/>
  <c r="U196" i="1"/>
  <c r="P71" i="1"/>
  <c r="Q71" i="1"/>
  <c r="R71" i="1"/>
  <c r="S71" i="1"/>
  <c r="U71" i="1"/>
  <c r="P33" i="1"/>
  <c r="Q33" i="1"/>
  <c r="R33" i="1"/>
  <c r="S33" i="1"/>
  <c r="U33" i="1"/>
  <c r="P161" i="1"/>
  <c r="Q161" i="1"/>
  <c r="R161" i="1"/>
  <c r="S161" i="1"/>
  <c r="U161" i="1"/>
  <c r="P141" i="1"/>
  <c r="Q141" i="1"/>
  <c r="R141" i="1"/>
  <c r="S141" i="1"/>
  <c r="P110" i="1"/>
  <c r="Q110" i="1"/>
  <c r="R110" i="1"/>
  <c r="S110" i="1"/>
  <c r="U110" i="1"/>
  <c r="P72" i="1"/>
  <c r="Q72" i="1"/>
  <c r="R72" i="1"/>
  <c r="S72" i="1"/>
  <c r="U72" i="1"/>
  <c r="P192" i="1"/>
  <c r="Q192" i="1"/>
  <c r="R192" i="1"/>
  <c r="S192" i="1"/>
  <c r="U192" i="1"/>
  <c r="P41" i="1"/>
  <c r="Q41" i="1"/>
  <c r="R41" i="1"/>
  <c r="S41" i="1"/>
  <c r="U41" i="1"/>
  <c r="P111" i="1"/>
  <c r="Q111" i="1"/>
  <c r="R111" i="1"/>
  <c r="S111" i="1"/>
  <c r="U111" i="1"/>
  <c r="P112" i="1"/>
  <c r="Q112" i="1"/>
  <c r="R112" i="1"/>
  <c r="S112" i="1"/>
  <c r="U112" i="1"/>
  <c r="P162" i="1"/>
  <c r="Q162" i="1"/>
  <c r="R162" i="1"/>
  <c r="S162" i="1"/>
  <c r="P175" i="1"/>
  <c r="Q175" i="1"/>
  <c r="R175" i="1"/>
  <c r="S175" i="1"/>
  <c r="U175" i="1"/>
  <c r="P193" i="1"/>
  <c r="Q193" i="1"/>
  <c r="R193" i="1"/>
  <c r="S193" i="1"/>
  <c r="U193" i="1"/>
  <c r="P142" i="1"/>
  <c r="Q142" i="1"/>
  <c r="R142" i="1"/>
  <c r="S142" i="1"/>
  <c r="U142" i="1"/>
  <c r="P90" i="1"/>
  <c r="Q90" i="1"/>
  <c r="R90" i="1"/>
  <c r="S90" i="1"/>
  <c r="U90" i="1"/>
  <c r="P98" i="1"/>
  <c r="Q98" i="1"/>
  <c r="R98" i="1"/>
  <c r="S98" i="1"/>
  <c r="U98" i="1"/>
  <c r="P99" i="1"/>
  <c r="Q99" i="1"/>
  <c r="R99" i="1"/>
  <c r="S99" i="1"/>
  <c r="U99" i="1"/>
  <c r="P143" i="1"/>
  <c r="Q143" i="1"/>
  <c r="R143" i="1"/>
  <c r="S143" i="1"/>
  <c r="P163" i="1"/>
  <c r="Q163" i="1"/>
  <c r="R163" i="1"/>
  <c r="S163" i="1"/>
  <c r="U163" i="1"/>
  <c r="P164" i="1"/>
  <c r="Q164" i="1"/>
  <c r="R164" i="1"/>
  <c r="S164" i="1"/>
  <c r="U164" i="1"/>
  <c r="P194" i="1"/>
  <c r="Q194" i="1"/>
  <c r="R194" i="1"/>
  <c r="S194" i="1"/>
  <c r="U194" i="1"/>
  <c r="P144" i="1"/>
  <c r="Q144" i="1"/>
  <c r="R144" i="1"/>
  <c r="S144" i="1"/>
  <c r="U144" i="1"/>
  <c r="P42" i="1"/>
  <c r="Q42" i="1"/>
  <c r="R42" i="1"/>
  <c r="S42" i="1"/>
  <c r="U42" i="1"/>
  <c r="P195" i="1"/>
  <c r="Q195" i="1"/>
  <c r="R195" i="1"/>
  <c r="S195" i="1"/>
  <c r="U195" i="1"/>
  <c r="P124" i="1"/>
  <c r="Q124" i="1"/>
  <c r="R124" i="1"/>
  <c r="S124" i="1"/>
  <c r="P125" i="1"/>
  <c r="Q125" i="1"/>
  <c r="R125" i="1"/>
  <c r="S125" i="1"/>
  <c r="U125" i="1"/>
  <c r="P43" i="1"/>
  <c r="Q43" i="1"/>
  <c r="R43" i="1"/>
  <c r="S43" i="1"/>
  <c r="U43" i="1"/>
  <c r="P26" i="1"/>
  <c r="Q26" i="1"/>
  <c r="R26" i="1"/>
  <c r="S26" i="1"/>
  <c r="P27" i="1"/>
  <c r="Q27" i="1"/>
  <c r="R27" i="1"/>
  <c r="S27" i="1"/>
  <c r="U27" i="1"/>
  <c r="P44" i="1"/>
  <c r="Q44" i="1"/>
  <c r="R44" i="1"/>
  <c r="S44" i="1"/>
  <c r="P64" i="1"/>
  <c r="Q64" i="1"/>
  <c r="R64" i="1"/>
  <c r="S64" i="1"/>
  <c r="U64" i="1"/>
  <c r="P73" i="1"/>
  <c r="Q73" i="1"/>
  <c r="R73" i="1"/>
  <c r="S73" i="1"/>
  <c r="U73" i="1"/>
  <c r="P49" i="1"/>
  <c r="Q49" i="1"/>
  <c r="R49" i="1"/>
  <c r="S49" i="1"/>
  <c r="U49" i="1"/>
  <c r="P76" i="1"/>
  <c r="Q76" i="1"/>
  <c r="R76" i="1"/>
  <c r="S76" i="1"/>
  <c r="P196" i="1"/>
  <c r="Q196" i="1"/>
  <c r="R196" i="1"/>
  <c r="S196" i="1"/>
  <c r="U200" i="1" l="1"/>
  <c r="U199" i="1"/>
  <c r="U198" i="1"/>
  <c r="U197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4" i="1"/>
  <c r="U173" i="1"/>
  <c r="U172" i="1"/>
  <c r="U171" i="1"/>
  <c r="U170" i="1"/>
  <c r="U169" i="1"/>
  <c r="U168" i="1"/>
  <c r="U167" i="1"/>
  <c r="U166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3" i="1"/>
  <c r="U122" i="1"/>
  <c r="U121" i="1"/>
  <c r="U120" i="1"/>
  <c r="U119" i="1"/>
  <c r="U118" i="1"/>
  <c r="U117" i="1"/>
  <c r="U116" i="1"/>
  <c r="U115" i="1"/>
  <c r="U114" i="1"/>
  <c r="U109" i="1"/>
  <c r="U108" i="1"/>
  <c r="U107" i="1"/>
  <c r="U106" i="1"/>
  <c r="U105" i="1"/>
  <c r="U104" i="1"/>
  <c r="U103" i="1"/>
  <c r="U102" i="1"/>
  <c r="U101" i="1"/>
  <c r="U100" i="1"/>
  <c r="U97" i="1"/>
  <c r="U96" i="1"/>
  <c r="U95" i="1"/>
  <c r="U94" i="1"/>
  <c r="U93" i="1"/>
  <c r="U92" i="1"/>
  <c r="U91" i="1"/>
  <c r="U89" i="1"/>
  <c r="U88" i="1"/>
  <c r="U87" i="1"/>
  <c r="U86" i="1"/>
  <c r="U85" i="1"/>
  <c r="U84" i="1"/>
  <c r="U83" i="1"/>
  <c r="U81" i="1"/>
  <c r="U80" i="1"/>
  <c r="U79" i="1"/>
  <c r="U78" i="1"/>
  <c r="U77" i="1"/>
  <c r="U75" i="1"/>
  <c r="U74" i="1"/>
  <c r="U70" i="1"/>
  <c r="U69" i="1"/>
  <c r="U68" i="1"/>
  <c r="U67" i="1"/>
  <c r="U66" i="1"/>
  <c r="U65" i="1"/>
  <c r="U63" i="1"/>
  <c r="U62" i="1"/>
  <c r="U61" i="1"/>
  <c r="U60" i="1"/>
  <c r="U59" i="1"/>
  <c r="U58" i="1"/>
  <c r="U57" i="1"/>
  <c r="U56" i="1"/>
  <c r="U55" i="1"/>
  <c r="U54" i="1"/>
  <c r="U52" i="1"/>
  <c r="U51" i="1"/>
  <c r="U50" i="1"/>
  <c r="U48" i="1"/>
  <c r="U47" i="1"/>
  <c r="U46" i="1"/>
  <c r="U45" i="1"/>
  <c r="U40" i="1"/>
  <c r="U39" i="1"/>
  <c r="U38" i="1"/>
  <c r="U37" i="1"/>
  <c r="U36" i="1"/>
  <c r="U35" i="1"/>
  <c r="U34" i="1"/>
  <c r="U32" i="1"/>
  <c r="U31" i="1"/>
  <c r="U30" i="1"/>
  <c r="U29" i="1"/>
  <c r="U28" i="1"/>
  <c r="U25" i="1"/>
  <c r="U24" i="1"/>
  <c r="U23" i="1"/>
  <c r="U22" i="1"/>
  <c r="U21" i="1"/>
  <c r="U20" i="1"/>
  <c r="U19" i="1"/>
  <c r="U18" i="1"/>
  <c r="U17" i="1"/>
  <c r="U16" i="1"/>
  <c r="U15" i="1"/>
  <c r="U14" i="1"/>
  <c r="S200" i="1"/>
  <c r="S199" i="1"/>
  <c r="S198" i="1"/>
  <c r="S197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4" i="1"/>
  <c r="S173" i="1"/>
  <c r="S172" i="1"/>
  <c r="S171" i="1"/>
  <c r="S170" i="1"/>
  <c r="S169" i="1"/>
  <c r="S168" i="1"/>
  <c r="S167" i="1"/>
  <c r="S166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3" i="1"/>
  <c r="S122" i="1"/>
  <c r="S121" i="1"/>
  <c r="S120" i="1"/>
  <c r="S119" i="1"/>
  <c r="S118" i="1"/>
  <c r="S117" i="1"/>
  <c r="S116" i="1"/>
  <c r="S115" i="1"/>
  <c r="S114" i="1"/>
  <c r="S109" i="1"/>
  <c r="S108" i="1"/>
  <c r="S107" i="1"/>
  <c r="S106" i="1"/>
  <c r="S105" i="1"/>
  <c r="S104" i="1"/>
  <c r="S103" i="1"/>
  <c r="S102" i="1"/>
  <c r="S101" i="1"/>
  <c r="S100" i="1"/>
  <c r="S97" i="1"/>
  <c r="S96" i="1"/>
  <c r="S95" i="1"/>
  <c r="S94" i="1"/>
  <c r="S93" i="1"/>
  <c r="S92" i="1"/>
  <c r="S91" i="1"/>
  <c r="S89" i="1"/>
  <c r="S88" i="1"/>
  <c r="S87" i="1"/>
  <c r="S86" i="1"/>
  <c r="S85" i="1"/>
  <c r="S84" i="1"/>
  <c r="S83" i="1"/>
  <c r="S81" i="1"/>
  <c r="S80" i="1"/>
  <c r="S79" i="1"/>
  <c r="S78" i="1"/>
  <c r="S77" i="1"/>
  <c r="S75" i="1"/>
  <c r="S74" i="1"/>
  <c r="S70" i="1"/>
  <c r="S69" i="1"/>
  <c r="S68" i="1"/>
  <c r="S67" i="1"/>
  <c r="S66" i="1"/>
  <c r="S65" i="1"/>
  <c r="S63" i="1"/>
  <c r="S62" i="1"/>
  <c r="S61" i="1"/>
  <c r="S60" i="1"/>
  <c r="S59" i="1"/>
  <c r="S58" i="1"/>
  <c r="S57" i="1"/>
  <c r="S56" i="1"/>
  <c r="S55" i="1"/>
  <c r="S54" i="1"/>
  <c r="S52" i="1"/>
  <c r="S51" i="1"/>
  <c r="S50" i="1"/>
  <c r="S48" i="1"/>
  <c r="S47" i="1"/>
  <c r="S46" i="1"/>
  <c r="S45" i="1"/>
  <c r="S40" i="1"/>
  <c r="S39" i="1"/>
  <c r="S38" i="1"/>
  <c r="S37" i="1"/>
  <c r="S36" i="1"/>
  <c r="S35" i="1"/>
  <c r="S34" i="1"/>
  <c r="S32" i="1"/>
  <c r="S31" i="1"/>
  <c r="S30" i="1"/>
  <c r="S29" i="1"/>
  <c r="S28" i="1"/>
  <c r="S25" i="1"/>
  <c r="S24" i="1"/>
  <c r="S23" i="1"/>
  <c r="S22" i="1"/>
  <c r="S21" i="1"/>
  <c r="S20" i="1"/>
  <c r="S19" i="1"/>
  <c r="S18" i="1"/>
  <c r="S17" i="1"/>
  <c r="S16" i="1"/>
  <c r="S15" i="1"/>
  <c r="S14" i="1"/>
  <c r="R200" i="1"/>
  <c r="R199" i="1"/>
  <c r="R198" i="1"/>
  <c r="R197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4" i="1"/>
  <c r="R173" i="1"/>
  <c r="R172" i="1"/>
  <c r="R171" i="1"/>
  <c r="R170" i="1"/>
  <c r="R169" i="1"/>
  <c r="R168" i="1"/>
  <c r="R167" i="1"/>
  <c r="R166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3" i="1"/>
  <c r="R122" i="1"/>
  <c r="R121" i="1"/>
  <c r="R120" i="1"/>
  <c r="R119" i="1"/>
  <c r="R118" i="1"/>
  <c r="R117" i="1"/>
  <c r="R116" i="1"/>
  <c r="R115" i="1"/>
  <c r="R114" i="1"/>
  <c r="R109" i="1"/>
  <c r="R108" i="1"/>
  <c r="R107" i="1"/>
  <c r="R106" i="1"/>
  <c r="R105" i="1"/>
  <c r="R104" i="1"/>
  <c r="R103" i="1"/>
  <c r="R102" i="1"/>
  <c r="R101" i="1"/>
  <c r="R100" i="1"/>
  <c r="R97" i="1"/>
  <c r="R96" i="1"/>
  <c r="R95" i="1"/>
  <c r="R94" i="1"/>
  <c r="R93" i="1"/>
  <c r="R92" i="1"/>
  <c r="R91" i="1"/>
  <c r="R89" i="1"/>
  <c r="R88" i="1"/>
  <c r="R87" i="1"/>
  <c r="R86" i="1"/>
  <c r="R85" i="1"/>
  <c r="R84" i="1"/>
  <c r="R83" i="1"/>
  <c r="R81" i="1"/>
  <c r="R80" i="1"/>
  <c r="R79" i="1"/>
  <c r="R78" i="1"/>
  <c r="R77" i="1"/>
  <c r="R75" i="1"/>
  <c r="R74" i="1"/>
  <c r="R70" i="1"/>
  <c r="R69" i="1"/>
  <c r="R68" i="1"/>
  <c r="R67" i="1"/>
  <c r="R66" i="1"/>
  <c r="R65" i="1"/>
  <c r="R63" i="1"/>
  <c r="R62" i="1"/>
  <c r="R61" i="1"/>
  <c r="R60" i="1"/>
  <c r="R59" i="1"/>
  <c r="R58" i="1"/>
  <c r="R57" i="1"/>
  <c r="R56" i="1"/>
  <c r="R55" i="1"/>
  <c r="R54" i="1"/>
  <c r="R52" i="1"/>
  <c r="R51" i="1"/>
  <c r="R50" i="1"/>
  <c r="R48" i="1"/>
  <c r="R47" i="1"/>
  <c r="R46" i="1"/>
  <c r="R45" i="1"/>
  <c r="R40" i="1"/>
  <c r="R39" i="1"/>
  <c r="R38" i="1"/>
  <c r="R37" i="1"/>
  <c r="R36" i="1"/>
  <c r="R35" i="1"/>
  <c r="R34" i="1"/>
  <c r="R32" i="1"/>
  <c r="R31" i="1"/>
  <c r="R30" i="1"/>
  <c r="R29" i="1"/>
  <c r="R28" i="1"/>
  <c r="R25" i="1"/>
  <c r="R24" i="1"/>
  <c r="R23" i="1"/>
  <c r="R22" i="1"/>
  <c r="R21" i="1"/>
  <c r="R20" i="1"/>
  <c r="R19" i="1"/>
  <c r="R18" i="1"/>
  <c r="R17" i="1"/>
  <c r="R16" i="1"/>
  <c r="R15" i="1"/>
  <c r="R14" i="1"/>
  <c r="Q200" i="1"/>
  <c r="Q199" i="1"/>
  <c r="Q198" i="1"/>
  <c r="Q197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4" i="1"/>
  <c r="Q173" i="1"/>
  <c r="Q172" i="1"/>
  <c r="Q171" i="1"/>
  <c r="Q170" i="1"/>
  <c r="Q169" i="1"/>
  <c r="Q168" i="1"/>
  <c r="Q167" i="1"/>
  <c r="Q166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3" i="1"/>
  <c r="Q122" i="1"/>
  <c r="Q121" i="1"/>
  <c r="Q120" i="1"/>
  <c r="Q119" i="1"/>
  <c r="Q118" i="1"/>
  <c r="Q117" i="1"/>
  <c r="Q116" i="1"/>
  <c r="Q115" i="1"/>
  <c r="Q114" i="1"/>
  <c r="Q109" i="1"/>
  <c r="Q108" i="1"/>
  <c r="Q107" i="1"/>
  <c r="Q106" i="1"/>
  <c r="Q105" i="1"/>
  <c r="Q104" i="1"/>
  <c r="Q103" i="1"/>
  <c r="Q102" i="1"/>
  <c r="Q101" i="1"/>
  <c r="Q100" i="1"/>
  <c r="Q97" i="1"/>
  <c r="Q96" i="1"/>
  <c r="Q95" i="1"/>
  <c r="Q94" i="1"/>
  <c r="Q93" i="1"/>
  <c r="Q92" i="1"/>
  <c r="Q91" i="1"/>
  <c r="Q89" i="1"/>
  <c r="Q88" i="1"/>
  <c r="Q87" i="1"/>
  <c r="Q86" i="1"/>
  <c r="Q85" i="1"/>
  <c r="Q84" i="1"/>
  <c r="Q83" i="1"/>
  <c r="Q81" i="1"/>
  <c r="Q80" i="1"/>
  <c r="Q79" i="1"/>
  <c r="Q78" i="1"/>
  <c r="Q77" i="1"/>
  <c r="Q75" i="1"/>
  <c r="Q74" i="1"/>
  <c r="Q70" i="1"/>
  <c r="Q69" i="1"/>
  <c r="Q68" i="1"/>
  <c r="Q67" i="1"/>
  <c r="Q66" i="1"/>
  <c r="Q65" i="1"/>
  <c r="Q63" i="1"/>
  <c r="Q62" i="1"/>
  <c r="Q61" i="1"/>
  <c r="Q60" i="1"/>
  <c r="Q59" i="1"/>
  <c r="Q58" i="1"/>
  <c r="Q57" i="1"/>
  <c r="Q56" i="1"/>
  <c r="Q55" i="1"/>
  <c r="Q54" i="1"/>
  <c r="Q52" i="1"/>
  <c r="Q51" i="1"/>
  <c r="Q50" i="1"/>
  <c r="Q48" i="1"/>
  <c r="Q47" i="1"/>
  <c r="Q46" i="1"/>
  <c r="Q45" i="1"/>
  <c r="Q40" i="1"/>
  <c r="Q39" i="1"/>
  <c r="Q38" i="1"/>
  <c r="Q37" i="1"/>
  <c r="Q36" i="1"/>
  <c r="Q35" i="1"/>
  <c r="Q34" i="1"/>
  <c r="Q32" i="1"/>
  <c r="Q31" i="1"/>
  <c r="Q30" i="1"/>
  <c r="Q29" i="1"/>
  <c r="Q28" i="1"/>
  <c r="Q25" i="1"/>
  <c r="Q24" i="1"/>
  <c r="Q23" i="1"/>
  <c r="Q22" i="1"/>
  <c r="Q21" i="1"/>
  <c r="Q20" i="1"/>
  <c r="Q19" i="1"/>
  <c r="Q18" i="1"/>
  <c r="Q17" i="1"/>
  <c r="Q16" i="1"/>
  <c r="Q15" i="1"/>
  <c r="Q14" i="1"/>
  <c r="P200" i="1"/>
  <c r="P199" i="1"/>
  <c r="P198" i="1"/>
  <c r="P197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4" i="1"/>
  <c r="P173" i="1"/>
  <c r="P172" i="1"/>
  <c r="P171" i="1"/>
  <c r="P170" i="1"/>
  <c r="P169" i="1"/>
  <c r="P168" i="1"/>
  <c r="P167" i="1"/>
  <c r="P166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3" i="1"/>
  <c r="P122" i="1"/>
  <c r="P121" i="1"/>
  <c r="P120" i="1"/>
  <c r="P119" i="1"/>
  <c r="P118" i="1"/>
  <c r="P117" i="1"/>
  <c r="P116" i="1"/>
  <c r="P115" i="1"/>
  <c r="P114" i="1"/>
  <c r="P109" i="1"/>
  <c r="P108" i="1"/>
  <c r="P107" i="1"/>
  <c r="P106" i="1"/>
  <c r="P105" i="1"/>
  <c r="P104" i="1"/>
  <c r="P103" i="1"/>
  <c r="P102" i="1"/>
  <c r="P101" i="1"/>
  <c r="P100" i="1"/>
  <c r="P97" i="1"/>
  <c r="P96" i="1"/>
  <c r="P95" i="1"/>
  <c r="P94" i="1"/>
  <c r="P93" i="1"/>
  <c r="P92" i="1"/>
  <c r="P91" i="1"/>
  <c r="P89" i="1"/>
  <c r="P88" i="1"/>
  <c r="P87" i="1"/>
  <c r="P86" i="1"/>
  <c r="P85" i="1"/>
  <c r="P84" i="1"/>
  <c r="P83" i="1"/>
  <c r="P81" i="1"/>
  <c r="P80" i="1"/>
  <c r="P79" i="1"/>
  <c r="P78" i="1"/>
  <c r="P77" i="1"/>
  <c r="P75" i="1"/>
  <c r="P74" i="1"/>
  <c r="P70" i="1"/>
  <c r="P69" i="1"/>
  <c r="P68" i="1"/>
  <c r="P67" i="1"/>
  <c r="P66" i="1"/>
  <c r="P65" i="1"/>
  <c r="P63" i="1"/>
  <c r="P62" i="1"/>
  <c r="P61" i="1"/>
  <c r="P60" i="1"/>
  <c r="P59" i="1"/>
  <c r="P58" i="1"/>
  <c r="P57" i="1"/>
  <c r="P56" i="1"/>
  <c r="P55" i="1"/>
  <c r="P54" i="1"/>
  <c r="P52" i="1"/>
  <c r="P51" i="1"/>
  <c r="P50" i="1"/>
  <c r="P48" i="1"/>
  <c r="P47" i="1"/>
  <c r="P46" i="1"/>
  <c r="P45" i="1"/>
  <c r="P40" i="1"/>
  <c r="P39" i="1"/>
  <c r="P38" i="1"/>
  <c r="P37" i="1"/>
  <c r="P36" i="1"/>
  <c r="P35" i="1"/>
  <c r="P34" i="1"/>
  <c r="P32" i="1"/>
  <c r="P31" i="1"/>
  <c r="P30" i="1"/>
  <c r="P29" i="1"/>
  <c r="P28" i="1"/>
  <c r="P25" i="1"/>
  <c r="P24" i="1"/>
  <c r="P23" i="1"/>
  <c r="P22" i="1"/>
  <c r="P21" i="1"/>
  <c r="P20" i="1"/>
  <c r="P19" i="1"/>
  <c r="P18" i="1"/>
  <c r="P17" i="1"/>
  <c r="P16" i="1"/>
  <c r="P15" i="1"/>
  <c r="P14" i="1"/>
  <c r="I4" i="1" l="1"/>
  <c r="I6" i="1"/>
  <c r="I5" i="1"/>
  <c r="I3" i="1"/>
  <c r="U11" i="1"/>
  <c r="V11" i="1" l="1"/>
  <c r="U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Joakim Lund Støen</author>
  </authors>
  <commentList>
    <comment ref="E133" authorId="0" shapeId="0" xr:uid="{204FFF72-624C-4D5D-AC9F-EAD542358A22}">
      <text>
        <r>
          <rPr>
            <b/>
            <sz val="9"/>
            <color indexed="81"/>
            <rFont val="Tahoma"/>
            <family val="2"/>
          </rPr>
          <t>Så langt lageret rekker</t>
        </r>
      </text>
    </comment>
    <comment ref="E134" authorId="0" shapeId="0" xr:uid="{3F21B4A5-759E-4349-A609-F869FC2B2817}">
      <text>
        <r>
          <rPr>
            <b/>
            <sz val="9"/>
            <color indexed="81"/>
            <rFont val="Tahoma"/>
            <family val="2"/>
          </rPr>
          <t>Denne tar over for 2218903</t>
        </r>
      </text>
    </comment>
  </commentList>
</comments>
</file>

<file path=xl/sharedStrings.xml><?xml version="1.0" encoding="utf-8"?>
<sst xmlns="http://schemas.openxmlformats.org/spreadsheetml/2006/main" count="2372" uniqueCount="400">
  <si>
    <t>Diameter</t>
  </si>
  <si>
    <t>EAN</t>
  </si>
  <si>
    <t>KLS03</t>
  </si>
  <si>
    <t>L</t>
  </si>
  <si>
    <t>D</t>
  </si>
  <si>
    <t>C</t>
  </si>
  <si>
    <t>A</t>
  </si>
  <si>
    <t>K</t>
  </si>
  <si>
    <t>B</t>
  </si>
  <si>
    <t>KRD02</t>
  </si>
  <si>
    <t>E</t>
  </si>
  <si>
    <t>M</t>
  </si>
  <si>
    <t>KXA10</t>
  </si>
  <si>
    <t>KRS03</t>
  </si>
  <si>
    <t>KMA12</t>
  </si>
  <si>
    <t>KLD03</t>
  </si>
  <si>
    <t>KRD50</t>
  </si>
  <si>
    <t>KLA11</t>
  </si>
  <si>
    <t>KRS50</t>
  </si>
  <si>
    <t>KRT03</t>
  </si>
  <si>
    <t>J</t>
  </si>
  <si>
    <t>KLT03</t>
  </si>
  <si>
    <t>KXS10</t>
  </si>
  <si>
    <t>KXD10</t>
  </si>
  <si>
    <t>KWA03</t>
  </si>
  <si>
    <t>KMD51</t>
  </si>
  <si>
    <t>KLS23</t>
  </si>
  <si>
    <t>KLD23</t>
  </si>
  <si>
    <t>KWD01</t>
  </si>
  <si>
    <t>KMD01</t>
  </si>
  <si>
    <t>KMA01</t>
  </si>
  <si>
    <t>KXA11</t>
  </si>
  <si>
    <t>KLT23</t>
  </si>
  <si>
    <t>B4522</t>
  </si>
  <si>
    <t>902W</t>
  </si>
  <si>
    <t>B4521</t>
  </si>
  <si>
    <t>B4523</t>
  </si>
  <si>
    <t>B4524</t>
  </si>
  <si>
    <t>B5121</t>
  </si>
  <si>
    <t>SY397</t>
  </si>
  <si>
    <t>B5120</t>
  </si>
  <si>
    <t>B5122</t>
  </si>
  <si>
    <t>B4300</t>
  </si>
  <si>
    <t>MY507</t>
  </si>
  <si>
    <t>B4645</t>
  </si>
  <si>
    <t>901ZS</t>
  </si>
  <si>
    <t>B4644</t>
  </si>
  <si>
    <t>B4643</t>
  </si>
  <si>
    <t>B4873</t>
  </si>
  <si>
    <t>B4964</t>
  </si>
  <si>
    <t>B5041</t>
  </si>
  <si>
    <t>B5221</t>
  </si>
  <si>
    <t>B4670</t>
  </si>
  <si>
    <t>704R</t>
  </si>
  <si>
    <t>B4671</t>
  </si>
  <si>
    <t>B4672</t>
  </si>
  <si>
    <t>B4690</t>
  </si>
  <si>
    <t>B4692</t>
  </si>
  <si>
    <t>B4693</t>
  </si>
  <si>
    <t>B4889</t>
  </si>
  <si>
    <t>B4890</t>
  </si>
  <si>
    <t>B4891</t>
  </si>
  <si>
    <t>B4892</t>
  </si>
  <si>
    <t>B4893</t>
  </si>
  <si>
    <t>B4894</t>
  </si>
  <si>
    <t>707L</t>
  </si>
  <si>
    <t>B5021</t>
  </si>
  <si>
    <t>B5038</t>
  </si>
  <si>
    <t>B4993</t>
  </si>
  <si>
    <t>301C</t>
  </si>
  <si>
    <t>B5057</t>
  </si>
  <si>
    <t>124R</t>
  </si>
  <si>
    <t>B5059</t>
  </si>
  <si>
    <t>B5060</t>
  </si>
  <si>
    <t>B5127</t>
  </si>
  <si>
    <t>B5128</t>
  </si>
  <si>
    <t>B5129</t>
  </si>
  <si>
    <t>B5130</t>
  </si>
  <si>
    <t>B5131</t>
  </si>
  <si>
    <t>B5132</t>
  </si>
  <si>
    <t>B5133</t>
  </si>
  <si>
    <t>B5134</t>
  </si>
  <si>
    <t>B5135</t>
  </si>
  <si>
    <t>B5061</t>
  </si>
  <si>
    <t>508T</t>
  </si>
  <si>
    <t>B5062</t>
  </si>
  <si>
    <t>125T</t>
  </si>
  <si>
    <t>B5063</t>
  </si>
  <si>
    <t>B5065</t>
  </si>
  <si>
    <t>121T</t>
  </si>
  <si>
    <t>F</t>
  </si>
  <si>
    <t>B5066</t>
  </si>
  <si>
    <t>B5069</t>
  </si>
  <si>
    <t>505C</t>
  </si>
  <si>
    <t>B5070</t>
  </si>
  <si>
    <t>B5102</t>
  </si>
  <si>
    <t>126S</t>
  </si>
  <si>
    <t>B5103</t>
  </si>
  <si>
    <t>B5222</t>
  </si>
  <si>
    <t>B5067</t>
  </si>
  <si>
    <t>B5353</t>
  </si>
  <si>
    <t>B5352</t>
  </si>
  <si>
    <t>B5317</t>
  </si>
  <si>
    <t>120U</t>
  </si>
  <si>
    <t>B5033</t>
  </si>
  <si>
    <t>B5568</t>
  </si>
  <si>
    <t>LM526</t>
  </si>
  <si>
    <t>LM526 (T)</t>
  </si>
  <si>
    <t>LM508</t>
  </si>
  <si>
    <t>315/70R22,5 154J Longmarch Last LM701 M+S 3PMSF</t>
  </si>
  <si>
    <t>LM701</t>
  </si>
  <si>
    <t>LM168</t>
  </si>
  <si>
    <t>LM329</t>
  </si>
  <si>
    <t>Kumho</t>
  </si>
  <si>
    <t>Yokohama</t>
  </si>
  <si>
    <t>Longmarch</t>
  </si>
  <si>
    <t>Løpenr.</t>
  </si>
  <si>
    <t>Artikkelnr.</t>
  </si>
  <si>
    <t>Merke</t>
  </si>
  <si>
    <t>Beskrivelse</t>
  </si>
  <si>
    <t>Mønster</t>
  </si>
  <si>
    <t>Bredde</t>
  </si>
  <si>
    <t>Profil</t>
  </si>
  <si>
    <t>205/65R17,5</t>
  </si>
  <si>
    <t>205/75R17,5</t>
  </si>
  <si>
    <t>215/75R17,5</t>
  </si>
  <si>
    <t>225/75R17,5</t>
  </si>
  <si>
    <t>235/75R17,5</t>
  </si>
  <si>
    <t>245/70R17,5</t>
  </si>
  <si>
    <t>245/70R19,5</t>
  </si>
  <si>
    <t>265/70R19,5</t>
  </si>
  <si>
    <t>275/70R22,5</t>
  </si>
  <si>
    <t>285/70R19,5</t>
  </si>
  <si>
    <t>295/60R22,5</t>
  </si>
  <si>
    <t>295/80R22,5</t>
  </si>
  <si>
    <t>305/70R19,5</t>
  </si>
  <si>
    <t>305/70R22,5</t>
  </si>
  <si>
    <t>315/45R22,5</t>
  </si>
  <si>
    <t>315/60R22,5</t>
  </si>
  <si>
    <t>315/70R22,5</t>
  </si>
  <si>
    <t>315/80R22,5</t>
  </si>
  <si>
    <t>355/50R22,5</t>
  </si>
  <si>
    <t>385/55R22,5</t>
  </si>
  <si>
    <t>385/65R22,5</t>
  </si>
  <si>
    <t>425/65R22,5</t>
  </si>
  <si>
    <t>435/50R19,5</t>
  </si>
  <si>
    <t>445/45R19,5</t>
  </si>
  <si>
    <t>445/65R22,5</t>
  </si>
  <si>
    <t>8,50R17,5 1</t>
  </si>
  <si>
    <t>9,50R17,5 1</t>
  </si>
  <si>
    <t>Dimensjon</t>
  </si>
  <si>
    <t>LI Single</t>
  </si>
  <si>
    <t>FE</t>
  </si>
  <si>
    <t>WG</t>
  </si>
  <si>
    <t>NC</t>
  </si>
  <si>
    <t>dB</t>
  </si>
  <si>
    <t>M+S</t>
  </si>
  <si>
    <t>3PMSF</t>
  </si>
  <si>
    <t>EPREL</t>
  </si>
  <si>
    <t>Listepris</t>
  </si>
  <si>
    <t>17,5"</t>
  </si>
  <si>
    <t>19,5"</t>
  </si>
  <si>
    <t>22,5"</t>
  </si>
  <si>
    <t>Posisjon</t>
  </si>
  <si>
    <t>elår</t>
  </si>
  <si>
    <t>Henger</t>
  </si>
  <si>
    <t>Styr</t>
  </si>
  <si>
    <t>Driv</t>
  </si>
  <si>
    <t>All Position</t>
  </si>
  <si>
    <t>205/65R17,5 129J (127J) Kumho Last KRT03 M+S 3PMSF</t>
  </si>
  <si>
    <t>215/75R17,5 135J Longmarch Last LM508 M+S 3PMSF</t>
  </si>
  <si>
    <t>215/75R17,5 135J Yokohama Last 121T M+S 3PMSF</t>
  </si>
  <si>
    <t>235/75R17,5 143F (141F) Yokohama Last 121T M+S 3PMSF</t>
  </si>
  <si>
    <t>235/75R17,5 143J (141J) Kumho Last KRT03 M+S 3PMSF</t>
  </si>
  <si>
    <t>235/75R17,5 143J Longmarch Last LM508 M+S 3PMSF</t>
  </si>
  <si>
    <t>245/70R17,5 143J (141J) Kumho Last KRT03 M+S 3PMSF</t>
  </si>
  <si>
    <t>245/70R17,5 146J (143J) Yokohama Last 121T M+S 3PMSF</t>
  </si>
  <si>
    <t>245/70R19,5 135J Longmarch Last LM508 M+S 3PMSF</t>
  </si>
  <si>
    <t>245/70R19,5 143L (141L) Kumho Last KRT03 M+S 3PMSF</t>
  </si>
  <si>
    <t>265/70R19,5 143J (141) Yokohama Last 508T M+S 3PMSF</t>
  </si>
  <si>
    <t>265/70R19,5 143J (141J) Kumho Last KMA01 M+S 3PMSF</t>
  </si>
  <si>
    <t>265/70R19,5 143J (141J) Kumho Last KRT03 M+S 3PMSF</t>
  </si>
  <si>
    <t>265/70R19,5 143J Longmarch Last LM508 M+S 3PMSF</t>
  </si>
  <si>
    <t>435/50R19,5 160J Kumho Last KLT03 M+S 3PMSF</t>
  </si>
  <si>
    <t>435/50R19,5 160J Longmarch Last LM168 M+S</t>
  </si>
  <si>
    <t>435/50R19,5 160K Kumho Last KLT03 M+S 3PMSF</t>
  </si>
  <si>
    <t>445/45R19,5 160J Longmarch Last LM168 M+S</t>
  </si>
  <si>
    <t>445/45R19,5 160K Kumho Last KLT03 M+S 3PMSF</t>
  </si>
  <si>
    <t>275/70R22,5 148K (145K) Yokohama Last MY507 M+S 3PMSF</t>
  </si>
  <si>
    <t>285/70R19,5 150J (148J) Kumho Last KRT03 M+S 3PMSF</t>
  </si>
  <si>
    <t>285/70R19,5 150J Longmarch Last LM508 M+S 3PMSF</t>
  </si>
  <si>
    <t>385/55R22,5 160J Longmarch Last LM168 M+S</t>
  </si>
  <si>
    <t>385/55R22,5 160K Kumho Last KLT23 M+S 3PMSF</t>
  </si>
  <si>
    <t>385/55R22,5 160K Yokohama Last 125T M+S 3PMSF</t>
  </si>
  <si>
    <t>385/65R22,5 160K Kumho Last KLT03 M+S 3PMSF</t>
  </si>
  <si>
    <t>385/65R22,5 162K Longmarch Last LM526 (T) M+S 3PMSF</t>
  </si>
  <si>
    <t>385/65R22,5 164K Yokohama Last 125T M+S 3PMSF</t>
  </si>
  <si>
    <t>215/75R17,5 128M (126M) Kumho Last KRS50 M+S 3PMSF</t>
  </si>
  <si>
    <t>225/75R17,5 129M (127M) Kumho Last KRS50 M+S 3PMSF</t>
  </si>
  <si>
    <t>235/75R17,5 132M (130M) Kumho Last KRS03 M+S 3PMSF</t>
  </si>
  <si>
    <t>9,50R17,5 129L (127L) Kumho Last KRS03 M+S 3PMSF</t>
  </si>
  <si>
    <t>275/70R22,5 148M (145M) Kumho Last KRS03 M+S 3PMSF</t>
  </si>
  <si>
    <t>275/70R22,5 150J (148J) Yokohama Last 901ZS M+S 3PMSF</t>
  </si>
  <si>
    <t>285/70R19,5 146M (144M) Kumho Last KXA10 M+S 3PMSF</t>
  </si>
  <si>
    <t>295/60R22,5 150K (147K) Kumho Last KRS03 M+S 3PMSF</t>
  </si>
  <si>
    <t>295/80R22,5 154L (149L) Kumho Last KXS10 M+S 3PMSF</t>
  </si>
  <si>
    <t>295/80R22,5 154M (149M) Kumho Last KWA03 M+S 3PMSF</t>
  </si>
  <si>
    <t>295/80R22,5 154M (149M) Yokohama Last 901ZS M+S 3PMSF</t>
  </si>
  <si>
    <t>315/60R22,5 154L (148L) Kumho Last KXS10 M+S 3PMSF</t>
  </si>
  <si>
    <t>315/70R22,5 154L (150L) Kumho Last KWA03 M+S 3PMSF</t>
  </si>
  <si>
    <t>315/70R22,5 154L (150L) Kumho Last KXS10 M+S 3PMSF</t>
  </si>
  <si>
    <t>315/70R22,5 154L (150L) Yokohama Last 901ZS M+S 3PMSF</t>
  </si>
  <si>
    <t>315/70R22,5 156L (150L) Kumho Last KXS10 M+S 3PMSF</t>
  </si>
  <si>
    <t>315/80R22,5 156K (150K) Kumho Last KWA03 M+S 3PMSF</t>
  </si>
  <si>
    <t>315/80R22,5 156K (150K) Yokohama Last 901ZS M+S 3PMSF</t>
  </si>
  <si>
    <t>315/80R22,5 156L (150L) Kumho Last KLS03 M+S 3PMSF</t>
  </si>
  <si>
    <t>315/80R22,5 156L (150L) Kumho Last KXS10 M+S 3PMSF</t>
  </si>
  <si>
    <t>355/50R22,5 156K Kumho Last KXS10 M+S 3PMSF</t>
  </si>
  <si>
    <t>355/50R22,5 156L Yokohama Last 126S M+S 3PMSF</t>
  </si>
  <si>
    <t>385/55R22,5 160J (158J) Yokohama Last 901ZS M+S 3PMSF</t>
  </si>
  <si>
    <t>385/55R22,5 160J Kumho Last KLS23 M+S 3PMSF</t>
  </si>
  <si>
    <t>385/55R22,5 160K Kumho Last KWA03 M+S 3PMSF</t>
  </si>
  <si>
    <t>385/55R22,5 160K Yokohama Last 126S M+S 3PMSF</t>
  </si>
  <si>
    <t>385/65R22,5 160J (158J) Yokohama Last 901ZS M+S 3PMSF</t>
  </si>
  <si>
    <t>385/65R22,5 160K Kumho Last KLS03 M+S 3PMSF</t>
  </si>
  <si>
    <t>385/65R22,5 160K Kumho Last KWA03 M+S 3PMSF</t>
  </si>
  <si>
    <t>385/65R22,5 160K Kumho Last KXA11 M+S 3PMSF</t>
  </si>
  <si>
    <t>385/65R22,5 160K Yokohama Last 126S M+S 3PMSF</t>
  </si>
  <si>
    <t>385/65R22,5 164K Kumho Last KLS03 M+S 3PMSF</t>
  </si>
  <si>
    <t>385/65R22,5 164K Kumho Last KRS50 M+S 3PMSF</t>
  </si>
  <si>
    <t>385/65R22,5 164K Yokohama Last 126S M+S 3PMSF</t>
  </si>
  <si>
    <t>385/65R22,5 164K Yokohama Last 901ZS M+S 3PMSF</t>
  </si>
  <si>
    <t>205/75R17,5 124M (122M) Kumho Last KXD10 M+S 3PMSF</t>
  </si>
  <si>
    <t>205/75R17,5 124M Yokohama Last 704R M+S 3PMSF</t>
  </si>
  <si>
    <t>215/75R17,5 126/124M Kumho Last KXD10 M+S 3PMSF</t>
  </si>
  <si>
    <t>215/75R17,5 126M (124M) Kumho Last KRD50 M+S 3PMSF</t>
  </si>
  <si>
    <t>215/75R17,5 126M Yokohama Last 704R M+S 3PMSF</t>
  </si>
  <si>
    <t>225/75R17,5 129/127L Kumho Last KXD10 M+S 3PMSF</t>
  </si>
  <si>
    <t>225/75R17,5 129M (127M) Kumho Last KRD50 M+S 3PMSF</t>
  </si>
  <si>
    <t>225/75R17,5 129M (127M) Yokohama Last 704R M+S 3PMSF</t>
  </si>
  <si>
    <t>235/75R17,5 132M (130M) Kumho Last KRD02 M+S 3PMSF</t>
  </si>
  <si>
    <t>235/75R17,5 132M (130M) Yokohama Last 704R M+S 3PMSF</t>
  </si>
  <si>
    <t>245/70R17,5 136M (134M) Yokohama Last 704R M+S 3PMSF</t>
  </si>
  <si>
    <t>8,50R17,5 121L (120L) Kumho Last KRD02 M+S 3PMSF</t>
  </si>
  <si>
    <t>9,50R17,5 129L (127L) Kumho Last KRD02 M+S 3PMSF</t>
  </si>
  <si>
    <t>245/70R19,5 136M (134M) Kumho Last KXD10 M+S 3PMSF</t>
  </si>
  <si>
    <t>275/70R22,5 148K Longmarch Last LM329 M+S 3PMSF</t>
  </si>
  <si>
    <t>275/70R22,5 148L Yokohama Last 902W M+S 3PMSF</t>
  </si>
  <si>
    <t>275/70R22,5 148M (145M) Kumho Last KRD02 M+S 3PMSF</t>
  </si>
  <si>
    <t>285/70R19,5 146M (144M) Kumho Last KXD10 M+S 3PMSF</t>
  </si>
  <si>
    <t>285/70R19,5 146M Yokohama Last 704R M+S 3PMSF</t>
  </si>
  <si>
    <t>295/60R22,5 147M Longmarch Last LM329 M+S 3PMSF</t>
  </si>
  <si>
    <t>295/60R22,5 150/147L Kumho Last KXD10 M+S 3PMSF</t>
  </si>
  <si>
    <t>295/60R22,5 150K (147L) Kumho Last KRD50 M+S 3PMSF</t>
  </si>
  <si>
    <t>295/60R22,5 150L (147L) Kumho Last KLD03 M+S 3PMSF</t>
  </si>
  <si>
    <t>295/60R22,5 150L (147L) Yokohama Last 704R M+S 3PMSF</t>
  </si>
  <si>
    <t>295/60R22,5 150L (147L) Yokohama Last 707L M+S 3PMSF</t>
  </si>
  <si>
    <t>295/80R22,5 152J (148J) Kumho Last KWD01 M+S 3PMSF</t>
  </si>
  <si>
    <t>295/80R22,5 152L Longmarch Last LM329 M+S 3PMSF</t>
  </si>
  <si>
    <t>295/80R22,5 152L Yokohama Last 902W M+S 3PMSF</t>
  </si>
  <si>
    <t>295/80R22,5 152M (148M) Yokohama Last 704R M+S 3PMSF</t>
  </si>
  <si>
    <t>295/80R22,5 152M Yokohama Last SY397 M+S 3PMSF</t>
  </si>
  <si>
    <t>295/80R22,5 154L (149L) Kumho Last KXD10 M+S 3PMSF</t>
  </si>
  <si>
    <t>305/70R19,5 148K Longmarch Last LM329 M+S 3PMSF</t>
  </si>
  <si>
    <t>305/70R19,5 148M (145M) Kumho Last KRD02 M+S 3PMSF</t>
  </si>
  <si>
    <t>305/70R22,5 151M Longmarch Last LM329 M+S 3PMSF</t>
  </si>
  <si>
    <t>305/70R22,5 152L (148L) Kumho Last KRD02 M+S 3PMSF</t>
  </si>
  <si>
    <t>315/45R22,5 147/145L Kumho Last KXD10 M+S 3PMSF</t>
  </si>
  <si>
    <t>315/60R22,5 148J Longmarch Last LM329 M+S 3PMSF</t>
  </si>
  <si>
    <t>315/60R22,5 152L (148L) Kumho Last KRD50 M+S 3PMSF</t>
  </si>
  <si>
    <t>315/60R22,5 152L (148L) Kumho Last KXD10 M+S 3PMSF</t>
  </si>
  <si>
    <t>315/60R22,5 152L (148L) Yokohama Last 704R M+S 3PMSF</t>
  </si>
  <si>
    <t>315/60R22,5 152L (148L) Yokohama Last 707L M+S 3PMSF</t>
  </si>
  <si>
    <t>315/70R22,5 154J Longmarch Last LM329 M+S 3PMSF</t>
  </si>
  <si>
    <t>315/70R22,5 154L (150L) Kumho Last KLD23 M+S 3PMSF</t>
  </si>
  <si>
    <t>315/70R22,5 154L (150L) Kumho Last KRD50 M+S 3PMSF</t>
  </si>
  <si>
    <t>315/70R22,5 154L (150L) Kumho Last KWD01 M+S 3PMSF</t>
  </si>
  <si>
    <t>315/70R22,5 154L (150L) Kumho Last KXD10 M+S 3PMSF</t>
  </si>
  <si>
    <t>315/70R22,5 154L (150L) Yokohama Last 707L M+S 3PMSF</t>
  </si>
  <si>
    <t>315/70R22,5 154L Yokohama Last 704R M+S 3PMSF</t>
  </si>
  <si>
    <t>315/70R22,5 154L Yokohama Last 902W M+S 3PMSF</t>
  </si>
  <si>
    <t>315/70R22,5 154L Yokohama Last SY397 M+S 3PMSF</t>
  </si>
  <si>
    <t>315/80R22,5 154M Yokohama Last 704R M+S 3PMSF</t>
  </si>
  <si>
    <t>315/80R22,5 154M Yokohama Last 902W M+S 3PMSF</t>
  </si>
  <si>
    <t>315/80R22,5 156/150L Kumho Last KRD50 M+S 3PMSF</t>
  </si>
  <si>
    <t>315/80R22,5 156K (150K) Kumho Last KMD51 M+S 3PMSF</t>
  </si>
  <si>
    <t>315/80R22,5 156K (150K) Kumho Last KWD01 M+S 3PMSF</t>
  </si>
  <si>
    <t>315/80R22,5 156K (150K) Yokohama Last 301C M+S 3PMSF</t>
  </si>
  <si>
    <t>315/80R22,5 156K Kumho Last KMD01 M+S 3PMSF</t>
  </si>
  <si>
    <t>315/80R22,5 156K Longmarch Last LM329 M+S 3PMSF</t>
  </si>
  <si>
    <t>315/80R22,5 156L (150L) Kumho Last KXD10 M+S 3PMSF</t>
  </si>
  <si>
    <t>315/80R22,5 156L (150L) Yokohama Last 707L M+S 3PMSF Helår</t>
  </si>
  <si>
    <t>315/80R22,5 156L Yokohama Last SY397 M+S 3PMSF</t>
  </si>
  <si>
    <t>205/75R17,5 124M Yokohama Last 124R M+S 3PMSF</t>
  </si>
  <si>
    <t>215/75R17,5 126M Yokohama Last 124R M+S 3PMSF</t>
  </si>
  <si>
    <t>225/75R17,5 129M Yokohama Last 124R M+S 3PMSF</t>
  </si>
  <si>
    <t>235/75R17,5 132M Yokohama Last 124R M+S 3PMSF</t>
  </si>
  <si>
    <t>245/70R17,5 136M Yokohama Last 124R M+S 3PMSF</t>
  </si>
  <si>
    <t>245/70R19,5 133M Yokohama Last 124R M+S 3PMSF</t>
  </si>
  <si>
    <t>245/70R19,5 136M Yokohama Last 124R M+S 3PMSF</t>
  </si>
  <si>
    <t>265/70R19,5 140M Yokohama Last 124R M+S 3PMSF</t>
  </si>
  <si>
    <t>275/70R22,5 152J (150J) Yokohama Last 120U M+S 3PMSF</t>
  </si>
  <si>
    <t>285/70R19,5 146M Yokohama Last 124R M+S 3PMSF</t>
  </si>
  <si>
    <t>295/80R22,5 154M (149J) Yokohama Last 124R M+S 3PMSF</t>
  </si>
  <si>
    <t>315/60R22,5 154L (148L) Yokohama Last 124R M+S 3PMSF</t>
  </si>
  <si>
    <t>315/70R22,5 156L (150L) Yokohama Last 124R M+S 3PMSF</t>
  </si>
  <si>
    <t>315/80R22,5 156L (150L) Yokohama Last 124R M+S 3PMSF</t>
  </si>
  <si>
    <t>385/65R22,5 160K Kumho Last KMA12 M+S 3PMSF</t>
  </si>
  <si>
    <t>385/65R22,5 160K Longmarch Last LM526 M+S 3PMSF</t>
  </si>
  <si>
    <t>385/65R22,5 164K Yokohama Last 505C M+S 3PMSF</t>
  </si>
  <si>
    <t>425/65R22,5 165K Kumho Last KLA11 M+S 3PMSF</t>
  </si>
  <si>
    <t>425/65R22,5 165K Longmarch Last LM526 M+S 3PMSF</t>
  </si>
  <si>
    <t>425/65R22,5 165K Yokohama Last 505C M+S 3PMSF</t>
  </si>
  <si>
    <t>445/65R22,5 169K Kumho Last KLA11 M+S 3PMSF</t>
  </si>
  <si>
    <t>SI</t>
  </si>
  <si>
    <t>205/75R17,5 124/122M Kumho Last KRS50 M+S 3PMSF</t>
  </si>
  <si>
    <t>Kapasitet
(40hc)</t>
  </si>
  <si>
    <t>Fyllingsgrad</t>
  </si>
  <si>
    <t>Bestilling</t>
  </si>
  <si>
    <t>24
dekk</t>
  </si>
  <si>
    <t>48
dekk</t>
  </si>
  <si>
    <t>96
dekk</t>
  </si>
  <si>
    <t>Full load</t>
  </si>
  <si>
    <t>↓</t>
  </si>
  <si>
    <r>
      <t xml:space="preserve">PÅ LAGER
</t>
    </r>
    <r>
      <rPr>
        <b/>
        <sz val="10"/>
        <color theme="0"/>
        <rFont val="Aptos Narrow"/>
        <family val="2"/>
      </rPr>
      <t>for rask levering</t>
    </r>
  </si>
  <si>
    <t>JA</t>
  </si>
  <si>
    <t>NEI</t>
  </si>
  <si>
    <t>Sesong</t>
  </si>
  <si>
    <t>Vinter</t>
  </si>
  <si>
    <t>Forhandler:</t>
  </si>
  <si>
    <t>Kontaktperson:</t>
  </si>
  <si>
    <t>E-post:</t>
  </si>
  <si>
    <t>Telefon:</t>
  </si>
  <si>
    <t>Ønsket levering:</t>
  </si>
  <si>
    <t>Regional</t>
  </si>
  <si>
    <t>Sum 24 dekk</t>
  </si>
  <si>
    <t>Sum 48 dekk</t>
  </si>
  <si>
    <t>Sum 96 dekk</t>
  </si>
  <si>
    <t>Sum full load</t>
  </si>
  <si>
    <t>Pirelli</t>
  </si>
  <si>
    <t>TH01</t>
  </si>
  <si>
    <t>TR01</t>
  </si>
  <si>
    <t>TW01</t>
  </si>
  <si>
    <t>FR01</t>
  </si>
  <si>
    <t>FR01 Triathlon</t>
  </si>
  <si>
    <t>FH01</t>
  </si>
  <si>
    <t>FW01</t>
  </si>
  <si>
    <t>ST01</t>
  </si>
  <si>
    <t>IT-T90</t>
  </si>
  <si>
    <t>R02 ProFuel Drive</t>
  </si>
  <si>
    <t>R02 ProFuel Steer</t>
  </si>
  <si>
    <t>148/145</t>
  </si>
  <si>
    <t>154/150</t>
  </si>
  <si>
    <t>158/150</t>
  </si>
  <si>
    <t>156/150</t>
  </si>
  <si>
    <t>143/141</t>
  </si>
  <si>
    <t>285/70R19,5 146L (144L) Pirelli Last TR01 M+S 3PMSF</t>
  </si>
  <si>
    <t>225/75R17,5 129M (127M) Pirelli Last TR01 M+S 3PMSF</t>
  </si>
  <si>
    <t>315/80R22,5 156L (150L) Pirelli Last TW01 M+S 3PMSF</t>
  </si>
  <si>
    <t>315/70R22,5 154L (150L) Pirelli Last TW01 M+S 3PMSF</t>
  </si>
  <si>
    <t>295/80R22,5 152M (148M) Pirelli Last TW01 M+S 3PMSF</t>
  </si>
  <si>
    <t>295/60R22,5 150L (147L) Pirelli Last TH01 M+S 3PMSF</t>
  </si>
  <si>
    <t>315/70R22,5 154/150L (152/148M) Pirelli Last TH01 M+S 3PMSF Proway</t>
  </si>
  <si>
    <t>315/80R22,5 156/150L (154/150M) Pirelli Last TH01 M+S 3PMSF Proway</t>
  </si>
  <si>
    <t>235/75R17,5 132M (130M) Pirelli Last R02 ProFuele M+S 3PMSF</t>
  </si>
  <si>
    <t>215/75R17,5 126M (124M) Pirelli Last R02 ProFuele M+S 3PMSF</t>
  </si>
  <si>
    <t>245/70R17,5 136M (134M) Pirelli Last R02 ProFuele M+S 3PMSF</t>
  </si>
  <si>
    <t>305/70R19,5 148M (145M) Pirelli Last R02 ProFuele M+S 3PMSF</t>
  </si>
  <si>
    <t>285/70R19,5 146L (144L) Pirelli Last FR01 M+S 3PMSF</t>
  </si>
  <si>
    <t>385/65R22,5 164K (158L) Pirelli Last FR01 Triathlon M+S 3PMSF</t>
  </si>
  <si>
    <t>235/75R17,5 132M (130M) Pirelli Last FR01 Triathlon M+S 3PMSF</t>
  </si>
  <si>
    <t>295/80R22,5 154M (149M) Pirelli Last FW01 M+S 3PMSF</t>
  </si>
  <si>
    <t>315/80R22,5 156L (150L) Pirelli Last FW01 M+S 3PMSF</t>
  </si>
  <si>
    <t>385/55R22,5 160L (158L) Pirelli Last FW01 M+S 3PMSF</t>
  </si>
  <si>
    <t>385/65R22,5 160J (158J) Pirelli Last FW01 M+S 3PMSF</t>
  </si>
  <si>
    <t>315/70R22,5 156L (150L) Pirelli Last FW01 M+S 3PMSF</t>
  </si>
  <si>
    <t>275/70R22,5 148/145M (150/147L) Pirelli Last FH01 M+S 3PMSF</t>
  </si>
  <si>
    <t>295/60R22,5 150L (147L) Pirelli Last FH01 M+S 3PMSF</t>
  </si>
  <si>
    <t>315/80R22,5 158/150L (156/150M) Pirelli Last FH01 M+S 3PMSF Proway</t>
  </si>
  <si>
    <t>385/65R22,5 160K (158L) Pirelli Last FH01 M+S 3PMSF</t>
  </si>
  <si>
    <t>315/70R22,5 150L (147L) Pirelli Last FH01 M+S 3PMSF Proway</t>
  </si>
  <si>
    <t>315/60R22,5 154L (148L) Pirelli Last FH01 M+S 3PMSF Proway</t>
  </si>
  <si>
    <t>215/75R17,5 128M (126M) Pirelli Last R02 ProFuel Steer M+S 3PMSF</t>
  </si>
  <si>
    <t>235/75R17,5 132M (130M) Pirelli Last R02 ProFuel Steer M+S 3PMSF</t>
  </si>
  <si>
    <t>385/65R22,5 164K (158L) Pirelli Last R02 ProFuel Steer M+S 3PMSF (HL)</t>
  </si>
  <si>
    <t>295/80R22,5 156M (149M) Pirelli Last FH01 M+S 3PMSF Coach</t>
  </si>
  <si>
    <t>315/60R22,5 152L (148L) Pirelli Last TH01 M+S 3PMSF Proway</t>
  </si>
  <si>
    <t>235/75R17,5 143/141J (144F) Pirelli Last ST01 M+S 3PMSF</t>
  </si>
  <si>
    <t>385/65R22,5 160K Pirelli Last IT-T90 M+S 3PMSF</t>
  </si>
  <si>
    <t>265/70R19,5 143J (141J) Pirelli Last ST01 M+S 3PMSF</t>
  </si>
  <si>
    <t>285/70R19,5 150J (148J) Pirelli Last ST01 M+S 3PMSF</t>
  </si>
  <si>
    <t>SORT</t>
  </si>
  <si>
    <t>100+</t>
  </si>
  <si>
    <t>Doublestar</t>
  </si>
  <si>
    <t>1TW0295802255DLBDA</t>
  </si>
  <si>
    <t>295/80R22,5 152M DoubleStar Last DSR868 M+S 3PMSF</t>
  </si>
  <si>
    <t>DSR868</t>
  </si>
  <si>
    <t>1TW031580225000002</t>
  </si>
  <si>
    <t>315/80R22,5 156/150L DoubleStar Last DSR868 M+S 3PMSF</t>
  </si>
  <si>
    <t>Bestillingsfrist: 30.01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</si>
</sst>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_ [$kr-414]\ * #,##0.00_ ;_ [$kr-414]\ * \-#,##0.00_ ;_ [$kr-414]\ * &quot;-&quot;??_ ;_ @_ "/>
    <numFmt numFmtId="166" formatCode="_ [$kr-414]\ * #,##0_ ;_ [$kr-414]\ * \-#,##0_ ;_ [$kr-414]\ * &quot;-&quot;??_ ;_ @_ "/>
    <numFmt numFmtId="167" formatCode="[$-409]mmmm\-yy;@"/>
  </numFmts>
  <fonts count="16" x14ac:knownFonts="1">
    <font>
      <sz val="11"/>
      <name val="Calibri"/>
    </font>
    <font>
      <sz val="11"/>
      <name val="Calibri"/>
      <family val="2"/>
    </font>
    <font>
      <b/>
      <sz val="11"/>
      <name val="Aptos Narrow"/>
      <family val="2"/>
    </font>
    <font>
      <sz val="11"/>
      <name val="Aptos Narrow"/>
      <family val="2"/>
    </font>
    <font>
      <b/>
      <sz val="14"/>
      <name val="Aptos Narrow"/>
      <family val="2"/>
    </font>
    <font>
      <b/>
      <sz val="9"/>
      <color indexed="81"/>
      <name val="Tahoma"/>
      <family val="2"/>
    </font>
    <font>
      <b/>
      <sz val="14"/>
      <color theme="0"/>
      <name val="Aptos Narrow"/>
      <family val="2"/>
    </font>
    <font>
      <b/>
      <sz val="14"/>
      <color theme="1"/>
      <name val="Aptos Narrow"/>
      <family val="2"/>
    </font>
    <font>
      <b/>
      <sz val="12"/>
      <name val="Aptos Narrow"/>
      <family val="2"/>
    </font>
    <font>
      <b/>
      <sz val="10"/>
      <color theme="0"/>
      <name val="Aptos Narrow"/>
      <family val="2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b/>
      <sz val="12"/>
      <color indexed="8"/>
      <name val="Aptos Narrow"/>
      <family val="2"/>
    </font>
    <font>
      <sz val="12"/>
      <color indexed="8"/>
      <name val="Aptos Narrow"/>
      <family val="2"/>
    </font>
    <font>
      <b/>
      <sz val="12"/>
      <color rgb="FFFF0000"/>
      <name val="Aptos Narrow"/>
      <family val="2"/>
    </font>
    <font>
      <sz val="11"/>
      <color theme="0"/>
      <name val="Aptos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1" fontId="3" fillId="0" borderId="1" xfId="0" applyNumberFormat="1" applyFont="1" applyBorder="1"/>
    <xf numFmtId="0" fontId="3" fillId="0" borderId="1" xfId="0" applyFont="1" applyBorder="1"/>
    <xf numFmtId="1" fontId="3" fillId="0" borderId="2" xfId="0" applyNumberFormat="1" applyFont="1" applyBorder="1"/>
    <xf numFmtId="0" fontId="2" fillId="0" borderId="2" xfId="0" applyFont="1" applyBorder="1"/>
    <xf numFmtId="0" fontId="3" fillId="0" borderId="2" xfId="0" applyFont="1" applyBorder="1"/>
    <xf numFmtId="4" fontId="3" fillId="0" borderId="2" xfId="0" applyNumberFormat="1" applyFont="1" applyBorder="1"/>
    <xf numFmtId="1" fontId="3" fillId="0" borderId="2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1" fontId="3" fillId="3" borderId="1" xfId="0" applyNumberFormat="1" applyFont="1" applyFill="1" applyBorder="1"/>
    <xf numFmtId="1" fontId="3" fillId="4" borderId="1" xfId="0" applyNumberFormat="1" applyFont="1" applyFill="1" applyBorder="1"/>
    <xf numFmtId="1" fontId="3" fillId="5" borderId="1" xfId="0" applyNumberFormat="1" applyFont="1" applyFill="1" applyBorder="1"/>
    <xf numFmtId="0" fontId="4" fillId="0" borderId="2" xfId="0" applyFont="1" applyBorder="1"/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9" fontId="7" fillId="6" borderId="1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2" fillId="0" borderId="1" xfId="0" applyNumberFormat="1" applyFont="1" applyBorder="1" applyAlignment="1">
      <alignment horizontal="center"/>
    </xf>
    <xf numFmtId="165" fontId="3" fillId="0" borderId="1" xfId="0" applyNumberFormat="1" applyFont="1" applyBorder="1"/>
    <xf numFmtId="0" fontId="2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7" fontId="10" fillId="0" borderId="6" xfId="0" applyNumberFormat="1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5" xfId="0" applyFont="1" applyBorder="1" applyAlignment="1" applyProtection="1">
      <alignment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167" fontId="11" fillId="0" borderId="0" xfId="0" applyNumberFormat="1" applyFont="1" applyAlignment="1" applyProtection="1">
      <alignment vertical="center"/>
      <protection locked="0"/>
    </xf>
    <xf numFmtId="167" fontId="11" fillId="0" borderId="9" xfId="0" applyNumberFormat="1" applyFont="1" applyBorder="1" applyAlignment="1" applyProtection="1">
      <alignment vertical="center"/>
      <protection locked="0"/>
    </xf>
    <xf numFmtId="0" fontId="3" fillId="0" borderId="13" xfId="0" applyFont="1" applyBorder="1"/>
    <xf numFmtId="0" fontId="2" fillId="0" borderId="1" xfId="0" applyFont="1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9" fontId="4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7" borderId="1" xfId="0" applyFont="1" applyFill="1" applyBorder="1"/>
    <xf numFmtId="165" fontId="2" fillId="0" borderId="1" xfId="0" applyNumberFormat="1" applyFont="1" applyBorder="1"/>
    <xf numFmtId="0" fontId="3" fillId="0" borderId="1" xfId="0" applyFont="1" applyBorder="1" applyAlignment="1">
      <alignment horizontal="right"/>
    </xf>
    <xf numFmtId="0" fontId="3" fillId="8" borderId="1" xfId="0" applyFont="1" applyFill="1" applyBorder="1"/>
    <xf numFmtId="14" fontId="12" fillId="0" borderId="18" xfId="0" applyNumberFormat="1" applyFont="1" applyBorder="1" applyAlignment="1">
      <alignment horizontal="center" vertical="center"/>
    </xf>
    <xf numFmtId="14" fontId="12" fillId="0" borderId="19" xfId="0" applyNumberFormat="1" applyFont="1" applyBorder="1" applyAlignment="1">
      <alignment horizontal="center" vertical="center"/>
    </xf>
    <xf numFmtId="165" fontId="13" fillId="0" borderId="11" xfId="0" applyNumberFormat="1" applyFont="1" applyBorder="1" applyAlignment="1">
      <alignment horizontal="center" vertical="center"/>
    </xf>
    <xf numFmtId="165" fontId="13" fillId="0" borderId="12" xfId="0" applyNumberFormat="1" applyFont="1" applyBorder="1" applyAlignment="1">
      <alignment horizontal="center" vertical="center"/>
    </xf>
    <xf numFmtId="14" fontId="12" fillId="0" borderId="14" xfId="0" applyNumberFormat="1" applyFont="1" applyBorder="1" applyAlignment="1">
      <alignment horizontal="center" vertical="center"/>
    </xf>
    <xf numFmtId="14" fontId="12" fillId="0" borderId="15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165" fontId="13" fillId="0" borderId="5" xfId="0" applyNumberFormat="1" applyFont="1" applyBorder="1" applyAlignment="1">
      <alignment horizontal="center" vertical="center"/>
    </xf>
    <xf numFmtId="14" fontId="12" fillId="0" borderId="16" xfId="0" applyNumberFormat="1" applyFont="1" applyBorder="1" applyAlignment="1">
      <alignment horizontal="center" vertical="center"/>
    </xf>
    <xf numFmtId="14" fontId="12" fillId="0" borderId="17" xfId="0" applyNumberFormat="1" applyFont="1" applyBorder="1" applyAlignment="1">
      <alignment horizontal="center" vertical="center"/>
    </xf>
    <xf numFmtId="165" fontId="13" fillId="0" borderId="7" xfId="0" applyNumberFormat="1" applyFont="1" applyBorder="1" applyAlignment="1">
      <alignment horizontal="center" vertical="center"/>
    </xf>
    <xf numFmtId="165" fontId="13" fillId="0" borderId="8" xfId="0" applyNumberFormat="1" applyFont="1" applyBorder="1" applyAlignment="1">
      <alignment horizontal="center" vertical="center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rgbClr val="00B0F0"/>
            </a:solidFill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  <a:effectLst>
              <a:glow rad="63500">
                <a:schemeClr val="bg2">
                  <a:lumMod val="90000"/>
                  <a:alpha val="40000"/>
                </a:schemeClr>
              </a:glow>
            </a:effectLst>
          </c:spPr>
          <c:dPt>
            <c:idx val="0"/>
            <c:bubble3D val="0"/>
            <c:spPr>
              <a:solidFill>
                <a:schemeClr val="tx2">
                  <a:lumMod val="75000"/>
                  <a:lumOff val="25000"/>
                </a:schemeClr>
              </a:solidFill>
              <a:ln w="1905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glow rad="63500">
                  <a:schemeClr val="bg2">
                    <a:lumMod val="90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2-BD4A-4571-BABD-3CBE159710B1}"/>
              </c:ext>
            </c:extLst>
          </c:dPt>
          <c:dPt>
            <c:idx val="1"/>
            <c:bubble3D val="0"/>
            <c:spPr>
              <a:solidFill>
                <a:srgbClr val="FFFF00"/>
              </a:solidFill>
              <a:ln w="1905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glow rad="63500">
                  <a:schemeClr val="bg2">
                    <a:lumMod val="90000"/>
                    <a:alpha val="40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1-BD4A-4571-BABD-3CBE159710B1}"/>
              </c:ext>
            </c:extLst>
          </c:dPt>
          <c:val>
            <c:numRef>
              <c:f>'Innsalg Last 2025'!$U$11:$V$11</c:f>
              <c:numCache>
                <c:formatCode>#,##0.00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A-4571-BABD-3CBE15971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49"/>
      </c:doughnutChart>
      <c:spPr>
        <a:noFill/>
        <a:ln>
          <a:noFill/>
        </a:ln>
        <a:effectLst>
          <a:outerShdw blurRad="50800" dist="50800" dir="5400000" algn="ctr" rotWithShape="0">
            <a:srgbClr val="000000">
              <a:alpha val="0"/>
            </a:srgb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6</xdr:row>
      <xdr:rowOff>171450</xdr:rowOff>
    </xdr:from>
    <xdr:ext cx="4838700" cy="655949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E13D2D0C-D2C7-4535-AC00-3F0264880471}"/>
            </a:ext>
          </a:extLst>
        </xdr:cNvPr>
        <xdr:cNvSpPr txBox="1"/>
      </xdr:nvSpPr>
      <xdr:spPr>
        <a:xfrm>
          <a:off x="2371725" y="1381125"/>
          <a:ext cx="4838700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nb-NO" sz="1200" b="0" i="0" u="none" strike="noStrike">
              <a:solidFill>
                <a:schemeClr val="tx1"/>
              </a:solidFill>
              <a:effectLst/>
              <a:latin typeface="Aptos Narrow" panose="020B0004020202020204" pitchFamily="34" charset="0"/>
              <a:ea typeface="+mn-ea"/>
              <a:cs typeface="+mn-cs"/>
            </a:rPr>
            <a:t>Alle priser er eksklusive mva. og miljøavgift.</a:t>
          </a:r>
        </a:p>
        <a:p>
          <a:pPr algn="l"/>
          <a:r>
            <a:rPr lang="nb-NO" sz="1200" b="0" i="0" u="none" strike="noStrike">
              <a:solidFill>
                <a:schemeClr val="tx1"/>
              </a:solidFill>
              <a:effectLst/>
              <a:latin typeface="Aptos Narrow" panose="020B0004020202020204" pitchFamily="34" charset="0"/>
              <a:ea typeface="+mn-ea"/>
              <a:cs typeface="+mn-cs"/>
            </a:rPr>
            <a:t>Betalingsforfall: 01.12.2025.</a:t>
          </a:r>
          <a:br>
            <a:rPr lang="nb-NO" sz="1200" b="0" i="0" u="none" strike="noStrike">
              <a:solidFill>
                <a:schemeClr val="tx1"/>
              </a:solidFill>
              <a:effectLst/>
              <a:latin typeface="Aptos Narrow" panose="020B0004020202020204" pitchFamily="34" charset="0"/>
              <a:ea typeface="+mn-ea"/>
              <a:cs typeface="+mn-cs"/>
            </a:rPr>
          </a:br>
          <a:r>
            <a:rPr lang="nb-NO" sz="1200" b="0" i="0" u="none" strike="noStrike">
              <a:solidFill>
                <a:schemeClr val="tx1"/>
              </a:solidFill>
              <a:effectLst/>
              <a:latin typeface="Aptos Narrow" panose="020B0004020202020204" pitchFamily="34" charset="0"/>
              <a:ea typeface="+mn-ea"/>
              <a:cs typeface="+mn-cs"/>
            </a:rPr>
            <a:t>Fraktfritt</a:t>
          </a:r>
          <a:r>
            <a:rPr lang="nb-NO" sz="1200" b="0" i="0" u="none" strike="noStrike" baseline="0">
              <a:solidFill>
                <a:schemeClr val="tx1"/>
              </a:solidFill>
              <a:effectLst/>
              <a:latin typeface="Aptos Narrow" panose="020B0004020202020204" pitchFamily="34" charset="0"/>
              <a:ea typeface="+mn-ea"/>
              <a:cs typeface="+mn-cs"/>
            </a:rPr>
            <a:t> levert.</a:t>
          </a:r>
          <a:endParaRPr lang="nb-NO" sz="1200">
            <a:latin typeface="Aptos Narrow" panose="020B0004020202020204" pitchFamily="34" charset="0"/>
          </a:endParaRPr>
        </a:p>
      </xdr:txBody>
    </xdr:sp>
    <xdr:clientData/>
  </xdr:oneCellAnchor>
  <xdr:twoCellAnchor>
    <xdr:from>
      <xdr:col>19</xdr:col>
      <xdr:colOff>447676</xdr:colOff>
      <xdr:row>0</xdr:row>
      <xdr:rowOff>61912</xdr:rowOff>
    </xdr:from>
    <xdr:to>
      <xdr:col>21</xdr:col>
      <xdr:colOff>485776</xdr:colOff>
      <xdr:row>10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3BD9D32-5740-A7A3-E915-10E5D13D2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9525</xdr:rowOff>
    </xdr:from>
    <xdr:to>
      <xdr:col>2</xdr:col>
      <xdr:colOff>934200</xdr:colOff>
      <xdr:row>3</xdr:row>
      <xdr:rowOff>122711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57D1989-BA24-4859-9569-802688C977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3825" y="209550"/>
          <a:ext cx="1620000" cy="522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0"/>
  <sheetViews>
    <sheetView showGridLines="0" tabSelected="1" topLeftCell="B1" workbookViewId="0">
      <pane ySplit="12" topLeftCell="A13" activePane="bottomLeft" state="frozen"/>
      <selection pane="bottomLeft" activeCell="F9" sqref="F9"/>
    </sheetView>
  </sheetViews>
  <sheetFormatPr baseColWidth="10" defaultColWidth="8.85546875" defaultRowHeight="15" x14ac:dyDescent="0.25"/>
  <cols>
    <col min="1" max="1" width="9.7109375" style="2" hidden="1" customWidth="1"/>
    <col min="2" max="2" width="12.140625" style="2" bestFit="1" customWidth="1"/>
    <col min="3" max="3" width="15.28515625" style="11" bestFit="1" customWidth="1"/>
    <col min="4" max="4" width="16.140625" style="2" bestFit="1" customWidth="1"/>
    <col min="5" max="5" width="62.5703125" style="2" bestFit="1" customWidth="1"/>
    <col min="6" max="6" width="12.85546875" style="2" bestFit="1" customWidth="1"/>
    <col min="7" max="7" width="13.28515625" style="2" bestFit="1" customWidth="1"/>
    <col min="8" max="8" width="12.85546875" style="2" customWidth="1"/>
    <col min="9" max="9" width="16" style="2" bestFit="1" customWidth="1"/>
    <col min="10" max="10" width="11.7109375" style="2" bestFit="1" customWidth="1"/>
    <col min="11" max="11" width="9.5703125" style="2" bestFit="1" customWidth="1"/>
    <col min="12" max="12" width="14" style="2" bestFit="1" customWidth="1"/>
    <col min="13" max="13" width="13" style="2" bestFit="1" customWidth="1"/>
    <col min="14" max="14" width="5.7109375" style="2" bestFit="1" customWidth="1"/>
    <col min="15" max="15" width="13.42578125" style="2" bestFit="1" customWidth="1"/>
    <col min="16" max="19" width="12.7109375" style="2" customWidth="1"/>
    <col min="20" max="20" width="14.28515625" style="31" bestFit="1" customWidth="1"/>
    <col min="21" max="21" width="17.140625" style="2" bestFit="1" customWidth="1"/>
    <col min="22" max="22" width="12" style="2" bestFit="1" customWidth="1"/>
    <col min="23" max="23" width="6.28515625" style="2" bestFit="1" customWidth="1"/>
    <col min="24" max="24" width="7.5703125" style="2" bestFit="1" customWidth="1"/>
    <col min="25" max="25" width="7" style="2" bestFit="1" customWidth="1"/>
    <col min="26" max="26" width="6.5703125" style="2" bestFit="1" customWidth="1"/>
    <col min="27" max="27" width="8.42578125" style="2" bestFit="1" customWidth="1"/>
    <col min="28" max="28" width="11.140625" style="2" bestFit="1" customWidth="1"/>
    <col min="29" max="29" width="10.7109375" style="2" bestFit="1" customWidth="1"/>
    <col min="30" max="30" width="16.7109375" style="2" bestFit="1" customWidth="1"/>
    <col min="31" max="31" width="15.85546875" style="2" bestFit="1" customWidth="1"/>
    <col min="32" max="16384" width="8.85546875" style="2"/>
  </cols>
  <sheetData>
    <row r="1" spans="1:31" ht="15.75" thickBot="1" x14ac:dyDescent="0.3">
      <c r="T1" s="2"/>
    </row>
    <row r="2" spans="1:31" ht="16.5" thickBot="1" x14ac:dyDescent="0.3">
      <c r="D2" s="36" t="s">
        <v>329</v>
      </c>
      <c r="E2" s="40"/>
      <c r="F2" s="43"/>
      <c r="G2" s="48" t="s">
        <v>399</v>
      </c>
      <c r="H2" s="49"/>
      <c r="I2" s="49"/>
      <c r="J2" s="50"/>
      <c r="T2" s="2"/>
    </row>
    <row r="3" spans="1:31" ht="15.75" x14ac:dyDescent="0.25">
      <c r="D3" s="37" t="s">
        <v>330</v>
      </c>
      <c r="E3" s="41"/>
      <c r="F3" s="43"/>
      <c r="G3" s="64" t="s">
        <v>335</v>
      </c>
      <c r="H3" s="65"/>
      <c r="I3" s="66">
        <f>SUMPRODUCT(P14:P200,T14:T200)</f>
        <v>0</v>
      </c>
      <c r="J3" s="67"/>
      <c r="T3" s="2"/>
    </row>
    <row r="4" spans="1:31" ht="15.75" x14ac:dyDescent="0.25">
      <c r="D4" s="38" t="s">
        <v>331</v>
      </c>
      <c r="E4" s="45"/>
      <c r="F4" s="44"/>
      <c r="G4" s="68" t="s">
        <v>336</v>
      </c>
      <c r="H4" s="69"/>
      <c r="I4" s="70">
        <f>SUMPRODUCT(Q14:Q200,T14:T200)</f>
        <v>0</v>
      </c>
      <c r="J4" s="71"/>
      <c r="T4" s="2"/>
    </row>
    <row r="5" spans="1:31" ht="15.75" x14ac:dyDescent="0.25">
      <c r="D5" s="37" t="s">
        <v>332</v>
      </c>
      <c r="E5" s="41"/>
      <c r="F5" s="43"/>
      <c r="G5" s="68" t="s">
        <v>337</v>
      </c>
      <c r="H5" s="69"/>
      <c r="I5" s="70">
        <f>SUMPRODUCT(R14:R200,T14:T200)</f>
        <v>0</v>
      </c>
      <c r="J5" s="71"/>
      <c r="T5" s="2"/>
    </row>
    <row r="6" spans="1:31" ht="19.5" thickBot="1" x14ac:dyDescent="0.35">
      <c r="D6" s="39" t="s">
        <v>333</v>
      </c>
      <c r="E6" s="46"/>
      <c r="G6" s="60" t="s">
        <v>338</v>
      </c>
      <c r="H6" s="61"/>
      <c r="I6" s="62">
        <f>SUMPRODUCT(S14:S200,T14:T200)</f>
        <v>0</v>
      </c>
      <c r="J6" s="63"/>
      <c r="T6" s="2"/>
      <c r="U6" s="53">
        <f>U11</f>
        <v>0</v>
      </c>
    </row>
    <row r="7" spans="1:31" ht="15.75" x14ac:dyDescent="0.25">
      <c r="D7" s="42"/>
      <c r="T7" s="2"/>
    </row>
    <row r="8" spans="1:31" ht="15.75" x14ac:dyDescent="0.25">
      <c r="D8" s="42"/>
      <c r="T8" s="2"/>
    </row>
    <row r="9" spans="1:31" x14ac:dyDescent="0.25">
      <c r="T9" s="2"/>
    </row>
    <row r="10" spans="1:31" ht="32.1" customHeight="1" x14ac:dyDescent="0.25">
      <c r="P10" s="27" t="s">
        <v>319</v>
      </c>
      <c r="Q10" s="27" t="s">
        <v>320</v>
      </c>
      <c r="R10" s="27" t="s">
        <v>321</v>
      </c>
      <c r="S10" s="28" t="s">
        <v>322</v>
      </c>
      <c r="T10" s="2"/>
    </row>
    <row r="11" spans="1:31" ht="15.75" x14ac:dyDescent="0.25">
      <c r="P11" s="28" t="s">
        <v>323</v>
      </c>
      <c r="Q11" s="28" t="s">
        <v>323</v>
      </c>
      <c r="R11" s="28" t="s">
        <v>323</v>
      </c>
      <c r="S11" s="28" t="s">
        <v>323</v>
      </c>
      <c r="T11" s="51">
        <f>SUM(T14:T200)</f>
        <v>0</v>
      </c>
      <c r="U11" s="33">
        <f>SUM(U14:U200)</f>
        <v>0</v>
      </c>
      <c r="V11" s="52">
        <f>1-U11</f>
        <v>1</v>
      </c>
    </row>
    <row r="12" spans="1:31" s="1" customFormat="1" ht="39.950000000000003" customHeight="1" x14ac:dyDescent="0.25">
      <c r="A12" s="22" t="s">
        <v>391</v>
      </c>
      <c r="B12" s="23" t="s">
        <v>116</v>
      </c>
      <c r="C12" s="23" t="s">
        <v>117</v>
      </c>
      <c r="D12" s="23" t="s">
        <v>118</v>
      </c>
      <c r="E12" s="23" t="s">
        <v>119</v>
      </c>
      <c r="F12" s="23" t="s">
        <v>120</v>
      </c>
      <c r="G12" s="23" t="s">
        <v>163</v>
      </c>
      <c r="H12" s="23" t="s">
        <v>327</v>
      </c>
      <c r="I12" s="23" t="s">
        <v>150</v>
      </c>
      <c r="J12" s="23" t="s">
        <v>121</v>
      </c>
      <c r="K12" s="23" t="s">
        <v>122</v>
      </c>
      <c r="L12" s="23" t="s">
        <v>0</v>
      </c>
      <c r="M12" s="23" t="s">
        <v>151</v>
      </c>
      <c r="N12" s="23" t="s">
        <v>314</v>
      </c>
      <c r="O12" s="23" t="s">
        <v>159</v>
      </c>
      <c r="P12" s="26">
        <v>0.42</v>
      </c>
      <c r="Q12" s="26">
        <v>0.44</v>
      </c>
      <c r="R12" s="26">
        <v>0.46</v>
      </c>
      <c r="S12" s="26">
        <v>0.48</v>
      </c>
      <c r="T12" s="24" t="s">
        <v>318</v>
      </c>
      <c r="U12" s="23" t="s">
        <v>317</v>
      </c>
      <c r="V12" s="25" t="s">
        <v>316</v>
      </c>
      <c r="W12" s="23" t="s">
        <v>152</v>
      </c>
      <c r="X12" s="23" t="s">
        <v>153</v>
      </c>
      <c r="Y12" s="23" t="s">
        <v>154</v>
      </c>
      <c r="Z12" s="23" t="s">
        <v>155</v>
      </c>
      <c r="AA12" s="23" t="s">
        <v>156</v>
      </c>
      <c r="AB12" s="23" t="s">
        <v>157</v>
      </c>
      <c r="AC12" s="23" t="s">
        <v>158</v>
      </c>
      <c r="AD12" s="23" t="s">
        <v>1</v>
      </c>
      <c r="AE12" s="25" t="s">
        <v>324</v>
      </c>
    </row>
    <row r="13" spans="1:31" ht="18.75" customHeight="1" x14ac:dyDescent="0.3">
      <c r="A13" s="54">
        <v>1</v>
      </c>
      <c r="B13" s="5"/>
      <c r="C13" s="9"/>
      <c r="D13" s="5"/>
      <c r="E13" s="15" t="s">
        <v>160</v>
      </c>
      <c r="F13" s="7"/>
      <c r="G13" s="6"/>
      <c r="H13" s="7"/>
      <c r="I13" s="7"/>
      <c r="J13" s="8"/>
      <c r="K13" s="8"/>
      <c r="L13" s="8"/>
      <c r="M13" s="7"/>
      <c r="N13" s="7"/>
      <c r="O13" s="8"/>
      <c r="P13" s="8"/>
      <c r="Q13" s="8"/>
      <c r="R13" s="8"/>
      <c r="S13" s="8"/>
      <c r="T13" s="8"/>
      <c r="U13" s="8"/>
      <c r="V13" s="8"/>
      <c r="W13" s="7"/>
      <c r="X13" s="7"/>
      <c r="Y13" s="7"/>
      <c r="Z13" s="5"/>
      <c r="AA13" s="5"/>
      <c r="AB13" s="5"/>
      <c r="AC13" s="5"/>
      <c r="AD13" s="5"/>
      <c r="AE13" s="7"/>
    </row>
    <row r="14" spans="1:31" x14ac:dyDescent="0.25">
      <c r="A14" s="54">
        <v>2</v>
      </c>
      <c r="B14" s="3">
        <v>51444</v>
      </c>
      <c r="C14" s="10">
        <v>2234563</v>
      </c>
      <c r="D14" s="12" t="s">
        <v>113</v>
      </c>
      <c r="E14" s="4" t="s">
        <v>169</v>
      </c>
      <c r="F14" s="4" t="s">
        <v>19</v>
      </c>
      <c r="G14" s="4" t="s">
        <v>165</v>
      </c>
      <c r="H14" s="4" t="s">
        <v>334</v>
      </c>
      <c r="I14" s="4" t="s">
        <v>123</v>
      </c>
      <c r="J14" s="16">
        <v>205</v>
      </c>
      <c r="K14" s="16">
        <v>65</v>
      </c>
      <c r="L14" s="17">
        <v>17.5</v>
      </c>
      <c r="M14" s="20">
        <v>129</v>
      </c>
      <c r="N14" s="20" t="s">
        <v>20</v>
      </c>
      <c r="O14" s="29">
        <v>4150</v>
      </c>
      <c r="P14" s="30">
        <f t="shared" ref="P14:P52" si="0">O14*(1-$P$12)</f>
        <v>2407.0000000000005</v>
      </c>
      <c r="Q14" s="30">
        <f t="shared" ref="Q14:Q52" si="1">O14*(1-$Q$12)</f>
        <v>2324</v>
      </c>
      <c r="R14" s="30">
        <f t="shared" ref="R14:R52" si="2">O14*(1-$R$12)</f>
        <v>2241</v>
      </c>
      <c r="S14" s="30">
        <f t="shared" ref="S14:S52" si="3">O14*(1-$S$12)</f>
        <v>2158</v>
      </c>
      <c r="T14" s="34"/>
      <c r="U14" s="32">
        <f t="shared" ref="U14:U52" si="4">T14/V14</f>
        <v>0</v>
      </c>
      <c r="V14" s="16">
        <v>500</v>
      </c>
      <c r="W14" s="4" t="s">
        <v>4</v>
      </c>
      <c r="X14" s="4" t="s">
        <v>8</v>
      </c>
      <c r="Y14" s="4" t="s">
        <v>8</v>
      </c>
      <c r="Z14" s="3">
        <v>73</v>
      </c>
      <c r="AA14" s="35" t="s">
        <v>325</v>
      </c>
      <c r="AB14" s="35" t="s">
        <v>325</v>
      </c>
      <c r="AC14" s="3">
        <v>458700</v>
      </c>
      <c r="AD14" s="3">
        <v>8808956237745</v>
      </c>
      <c r="AE14" s="4">
        <v>3</v>
      </c>
    </row>
    <row r="15" spans="1:31" x14ac:dyDescent="0.25">
      <c r="A15" s="54">
        <v>3</v>
      </c>
      <c r="B15" s="3">
        <v>53869</v>
      </c>
      <c r="C15" s="10">
        <v>2345003</v>
      </c>
      <c r="D15" s="12" t="s">
        <v>113</v>
      </c>
      <c r="E15" s="4" t="s">
        <v>315</v>
      </c>
      <c r="F15" s="4" t="s">
        <v>18</v>
      </c>
      <c r="G15" s="4" t="s">
        <v>166</v>
      </c>
      <c r="H15" s="4" t="s">
        <v>334</v>
      </c>
      <c r="I15" s="4" t="s">
        <v>124</v>
      </c>
      <c r="J15" s="16">
        <v>205</v>
      </c>
      <c r="K15" s="16">
        <v>75</v>
      </c>
      <c r="L15" s="17">
        <v>17.5</v>
      </c>
      <c r="M15" s="20">
        <v>124</v>
      </c>
      <c r="N15" s="20" t="s">
        <v>11</v>
      </c>
      <c r="O15" s="29">
        <v>3684</v>
      </c>
      <c r="P15" s="30">
        <f t="shared" si="0"/>
        <v>2136.7200000000003</v>
      </c>
      <c r="Q15" s="30">
        <f t="shared" si="1"/>
        <v>2063.0400000000004</v>
      </c>
      <c r="R15" s="30">
        <f t="shared" si="2"/>
        <v>1989.3600000000001</v>
      </c>
      <c r="S15" s="30">
        <f t="shared" si="3"/>
        <v>1915.68</v>
      </c>
      <c r="T15" s="34"/>
      <c r="U15" s="32">
        <f t="shared" si="4"/>
        <v>0</v>
      </c>
      <c r="V15" s="16">
        <v>700</v>
      </c>
      <c r="W15" s="4" t="s">
        <v>4</v>
      </c>
      <c r="X15" s="4" t="s">
        <v>5</v>
      </c>
      <c r="Y15" s="4" t="s">
        <v>6</v>
      </c>
      <c r="Z15" s="3">
        <v>69</v>
      </c>
      <c r="AA15" s="35" t="s">
        <v>325</v>
      </c>
      <c r="AB15" s="35" t="s">
        <v>325</v>
      </c>
      <c r="AC15" s="3">
        <v>1635666</v>
      </c>
      <c r="AD15" s="3"/>
      <c r="AE15" s="4">
        <v>40</v>
      </c>
    </row>
    <row r="16" spans="1:31" x14ac:dyDescent="0.25">
      <c r="A16" s="54">
        <v>4</v>
      </c>
      <c r="B16" s="3">
        <v>51445</v>
      </c>
      <c r="C16" s="10">
        <v>2294553</v>
      </c>
      <c r="D16" s="12" t="s">
        <v>113</v>
      </c>
      <c r="E16" s="4" t="s">
        <v>232</v>
      </c>
      <c r="F16" s="4" t="s">
        <v>23</v>
      </c>
      <c r="G16" s="4" t="s">
        <v>167</v>
      </c>
      <c r="H16" s="4" t="s">
        <v>334</v>
      </c>
      <c r="I16" s="4" t="s">
        <v>124</v>
      </c>
      <c r="J16" s="16">
        <v>205</v>
      </c>
      <c r="K16" s="16">
        <v>75</v>
      </c>
      <c r="L16" s="17">
        <v>17.5</v>
      </c>
      <c r="M16" s="20">
        <v>124</v>
      </c>
      <c r="N16" s="20" t="s">
        <v>11</v>
      </c>
      <c r="O16" s="29">
        <v>3684</v>
      </c>
      <c r="P16" s="30">
        <f t="shared" si="0"/>
        <v>2136.7200000000003</v>
      </c>
      <c r="Q16" s="30">
        <f t="shared" si="1"/>
        <v>2063.0400000000004</v>
      </c>
      <c r="R16" s="30">
        <f t="shared" si="2"/>
        <v>1989.3600000000001</v>
      </c>
      <c r="S16" s="30">
        <f t="shared" si="3"/>
        <v>1915.68</v>
      </c>
      <c r="T16" s="34"/>
      <c r="U16" s="32">
        <f t="shared" si="4"/>
        <v>0</v>
      </c>
      <c r="V16" s="16">
        <v>700</v>
      </c>
      <c r="W16" s="4" t="s">
        <v>10</v>
      </c>
      <c r="X16" s="4" t="s">
        <v>5</v>
      </c>
      <c r="Y16" s="4" t="s">
        <v>6</v>
      </c>
      <c r="Z16" s="3">
        <v>73</v>
      </c>
      <c r="AA16" s="35" t="s">
        <v>325</v>
      </c>
      <c r="AB16" s="35" t="s">
        <v>325</v>
      </c>
      <c r="AC16" s="3">
        <v>445110</v>
      </c>
      <c r="AD16" s="3">
        <v>8808956341367</v>
      </c>
      <c r="AE16" s="4">
        <v>76</v>
      </c>
    </row>
    <row r="17" spans="1:31" x14ac:dyDescent="0.25">
      <c r="A17" s="54">
        <v>5</v>
      </c>
      <c r="B17" s="3">
        <v>35502</v>
      </c>
      <c r="C17" s="10" t="s">
        <v>74</v>
      </c>
      <c r="D17" s="13" t="s">
        <v>114</v>
      </c>
      <c r="E17" s="4" t="s">
        <v>293</v>
      </c>
      <c r="F17" s="4" t="s">
        <v>71</v>
      </c>
      <c r="G17" s="4" t="s">
        <v>168</v>
      </c>
      <c r="H17" s="4" t="s">
        <v>334</v>
      </c>
      <c r="I17" s="4" t="s">
        <v>124</v>
      </c>
      <c r="J17" s="16">
        <v>205</v>
      </c>
      <c r="K17" s="16">
        <v>75</v>
      </c>
      <c r="L17" s="17">
        <v>17.5</v>
      </c>
      <c r="M17" s="20">
        <v>124</v>
      </c>
      <c r="N17" s="20" t="s">
        <v>11</v>
      </c>
      <c r="O17" s="29">
        <v>3890</v>
      </c>
      <c r="P17" s="30">
        <f t="shared" si="0"/>
        <v>2256.2000000000003</v>
      </c>
      <c r="Q17" s="30">
        <f t="shared" si="1"/>
        <v>2178.4</v>
      </c>
      <c r="R17" s="30">
        <f t="shared" si="2"/>
        <v>2100.6000000000004</v>
      </c>
      <c r="S17" s="30">
        <f t="shared" si="3"/>
        <v>2022.8000000000002</v>
      </c>
      <c r="T17" s="34"/>
      <c r="U17" s="32">
        <f t="shared" si="4"/>
        <v>0</v>
      </c>
      <c r="V17" s="16">
        <v>700</v>
      </c>
      <c r="W17" s="4" t="s">
        <v>4</v>
      </c>
      <c r="X17" s="4" t="s">
        <v>5</v>
      </c>
      <c r="Y17" s="4" t="s">
        <v>6</v>
      </c>
      <c r="Z17" s="3">
        <v>71</v>
      </c>
      <c r="AA17" s="35" t="s">
        <v>325</v>
      </c>
      <c r="AB17" s="35" t="s">
        <v>325</v>
      </c>
      <c r="AC17" s="3">
        <v>628366</v>
      </c>
      <c r="AD17" s="3">
        <v>4548515009539</v>
      </c>
      <c r="AE17" s="4">
        <v>13</v>
      </c>
    </row>
    <row r="18" spans="1:31" x14ac:dyDescent="0.25">
      <c r="A18" s="54">
        <v>6</v>
      </c>
      <c r="B18" s="3">
        <v>35493</v>
      </c>
      <c r="C18" s="10" t="s">
        <v>63</v>
      </c>
      <c r="D18" s="13" t="s">
        <v>114</v>
      </c>
      <c r="E18" s="4" t="s">
        <v>233</v>
      </c>
      <c r="F18" s="4" t="s">
        <v>53</v>
      </c>
      <c r="G18" s="4" t="s">
        <v>167</v>
      </c>
      <c r="H18" s="4" t="s">
        <v>334</v>
      </c>
      <c r="I18" s="4" t="s">
        <v>124</v>
      </c>
      <c r="J18" s="16">
        <v>205</v>
      </c>
      <c r="K18" s="16">
        <v>75</v>
      </c>
      <c r="L18" s="17">
        <v>17.5</v>
      </c>
      <c r="M18" s="20">
        <v>124</v>
      </c>
      <c r="N18" s="20" t="s">
        <v>11</v>
      </c>
      <c r="O18" s="29">
        <v>3890</v>
      </c>
      <c r="P18" s="30">
        <f t="shared" si="0"/>
        <v>2256.2000000000003</v>
      </c>
      <c r="Q18" s="30">
        <f t="shared" si="1"/>
        <v>2178.4</v>
      </c>
      <c r="R18" s="30">
        <f t="shared" si="2"/>
        <v>2100.6000000000004</v>
      </c>
      <c r="S18" s="30">
        <f t="shared" si="3"/>
        <v>2022.8000000000002</v>
      </c>
      <c r="T18" s="34"/>
      <c r="U18" s="32">
        <f t="shared" si="4"/>
        <v>0</v>
      </c>
      <c r="V18" s="16">
        <v>700</v>
      </c>
      <c r="W18" s="4" t="s">
        <v>4</v>
      </c>
      <c r="X18" s="4" t="s">
        <v>5</v>
      </c>
      <c r="Y18" s="4" t="s">
        <v>6</v>
      </c>
      <c r="Z18" s="3">
        <v>72</v>
      </c>
      <c r="AA18" s="35" t="s">
        <v>325</v>
      </c>
      <c r="AB18" s="35" t="s">
        <v>325</v>
      </c>
      <c r="AC18" s="3">
        <v>628728</v>
      </c>
      <c r="AD18" s="3">
        <v>4968814951610</v>
      </c>
      <c r="AE18" s="4">
        <v>98</v>
      </c>
    </row>
    <row r="19" spans="1:31" x14ac:dyDescent="0.25">
      <c r="A19" s="54">
        <v>7</v>
      </c>
      <c r="B19" s="3">
        <v>51447</v>
      </c>
      <c r="C19" s="10">
        <v>2302373</v>
      </c>
      <c r="D19" s="12" t="s">
        <v>113</v>
      </c>
      <c r="E19" s="4" t="s">
        <v>234</v>
      </c>
      <c r="F19" s="4" t="s">
        <v>23</v>
      </c>
      <c r="G19" s="4" t="s">
        <v>167</v>
      </c>
      <c r="H19" s="4" t="s">
        <v>334</v>
      </c>
      <c r="I19" s="4" t="s">
        <v>125</v>
      </c>
      <c r="J19" s="16">
        <v>215</v>
      </c>
      <c r="K19" s="16">
        <v>75</v>
      </c>
      <c r="L19" s="17">
        <v>17.5</v>
      </c>
      <c r="M19" s="20">
        <v>126</v>
      </c>
      <c r="N19" s="20" t="s">
        <v>11</v>
      </c>
      <c r="O19" s="29">
        <v>3640</v>
      </c>
      <c r="P19" s="30">
        <f t="shared" si="0"/>
        <v>2111.2000000000003</v>
      </c>
      <c r="Q19" s="30">
        <f t="shared" si="1"/>
        <v>2038.4</v>
      </c>
      <c r="R19" s="30">
        <f t="shared" si="2"/>
        <v>1965.6000000000001</v>
      </c>
      <c r="S19" s="30">
        <f t="shared" si="3"/>
        <v>1892.8</v>
      </c>
      <c r="T19" s="34"/>
      <c r="U19" s="32">
        <f t="shared" si="4"/>
        <v>0</v>
      </c>
      <c r="V19" s="16">
        <v>700</v>
      </c>
      <c r="W19" s="4" t="s">
        <v>4</v>
      </c>
      <c r="X19" s="4" t="s">
        <v>8</v>
      </c>
      <c r="Y19" s="4" t="s">
        <v>6</v>
      </c>
      <c r="Z19" s="3">
        <v>73</v>
      </c>
      <c r="AA19" s="35" t="s">
        <v>325</v>
      </c>
      <c r="AB19" s="35" t="s">
        <v>325</v>
      </c>
      <c r="AC19" s="3">
        <v>1391790</v>
      </c>
      <c r="AD19" s="3">
        <v>8808956315825</v>
      </c>
      <c r="AE19" s="4">
        <v>16</v>
      </c>
    </row>
    <row r="20" spans="1:31" x14ac:dyDescent="0.25">
      <c r="A20" s="54">
        <v>8</v>
      </c>
      <c r="B20" s="3">
        <v>35344</v>
      </c>
      <c r="C20" s="10">
        <v>2176583</v>
      </c>
      <c r="D20" s="12" t="s">
        <v>113</v>
      </c>
      <c r="E20" s="4" t="s">
        <v>235</v>
      </c>
      <c r="F20" s="4" t="s">
        <v>16</v>
      </c>
      <c r="G20" s="4" t="s">
        <v>167</v>
      </c>
      <c r="H20" s="4" t="s">
        <v>334</v>
      </c>
      <c r="I20" s="4" t="s">
        <v>125</v>
      </c>
      <c r="J20" s="16">
        <v>215</v>
      </c>
      <c r="K20" s="16">
        <v>75</v>
      </c>
      <c r="L20" s="17">
        <v>17.5</v>
      </c>
      <c r="M20" s="20">
        <v>126</v>
      </c>
      <c r="N20" s="20" t="s">
        <v>11</v>
      </c>
      <c r="O20" s="29">
        <v>3640</v>
      </c>
      <c r="P20" s="30">
        <f t="shared" si="0"/>
        <v>2111.2000000000003</v>
      </c>
      <c r="Q20" s="30">
        <f t="shared" si="1"/>
        <v>2038.4</v>
      </c>
      <c r="R20" s="30">
        <f t="shared" si="2"/>
        <v>1965.6000000000001</v>
      </c>
      <c r="S20" s="30">
        <f t="shared" si="3"/>
        <v>1892.8</v>
      </c>
      <c r="T20" s="34"/>
      <c r="U20" s="32">
        <f t="shared" si="4"/>
        <v>0</v>
      </c>
      <c r="V20" s="16">
        <v>700</v>
      </c>
      <c r="W20" s="4" t="s">
        <v>10</v>
      </c>
      <c r="X20" s="4" t="s">
        <v>5</v>
      </c>
      <c r="Y20" s="4" t="s">
        <v>6</v>
      </c>
      <c r="Z20" s="3">
        <v>73</v>
      </c>
      <c r="AA20" s="35" t="s">
        <v>325</v>
      </c>
      <c r="AB20" s="35" t="s">
        <v>325</v>
      </c>
      <c r="AC20" s="3">
        <v>445121</v>
      </c>
      <c r="AD20" s="3">
        <v>8808956143060</v>
      </c>
      <c r="AE20" s="4">
        <v>0</v>
      </c>
    </row>
    <row r="21" spans="1:31" x14ac:dyDescent="0.25">
      <c r="A21" s="54">
        <v>9</v>
      </c>
      <c r="B21" s="3">
        <v>35503</v>
      </c>
      <c r="C21" s="10" t="s">
        <v>75</v>
      </c>
      <c r="D21" s="13" t="s">
        <v>114</v>
      </c>
      <c r="E21" s="4" t="s">
        <v>294</v>
      </c>
      <c r="F21" s="4" t="s">
        <v>71</v>
      </c>
      <c r="G21" s="4" t="s">
        <v>168</v>
      </c>
      <c r="H21" s="4" t="s">
        <v>334</v>
      </c>
      <c r="I21" s="4" t="s">
        <v>125</v>
      </c>
      <c r="J21" s="16">
        <v>215</v>
      </c>
      <c r="K21" s="16">
        <v>75</v>
      </c>
      <c r="L21" s="17">
        <v>17.5</v>
      </c>
      <c r="M21" s="20">
        <v>126</v>
      </c>
      <c r="N21" s="20" t="s">
        <v>11</v>
      </c>
      <c r="O21" s="29">
        <v>3759</v>
      </c>
      <c r="P21" s="30">
        <f t="shared" si="0"/>
        <v>2180.2200000000003</v>
      </c>
      <c r="Q21" s="30">
        <f t="shared" si="1"/>
        <v>2105.0400000000004</v>
      </c>
      <c r="R21" s="30">
        <f t="shared" si="2"/>
        <v>2029.8600000000001</v>
      </c>
      <c r="S21" s="30">
        <f t="shared" si="3"/>
        <v>1954.68</v>
      </c>
      <c r="T21" s="34"/>
      <c r="U21" s="32">
        <f t="shared" si="4"/>
        <v>0</v>
      </c>
      <c r="V21" s="16">
        <v>700</v>
      </c>
      <c r="W21" s="4" t="s">
        <v>4</v>
      </c>
      <c r="X21" s="4" t="s">
        <v>5</v>
      </c>
      <c r="Y21" s="4" t="s">
        <v>6</v>
      </c>
      <c r="Z21" s="3">
        <v>71</v>
      </c>
      <c r="AA21" s="35" t="s">
        <v>325</v>
      </c>
      <c r="AB21" s="35" t="s">
        <v>325</v>
      </c>
      <c r="AC21" s="3">
        <v>628368</v>
      </c>
      <c r="AD21" s="3">
        <v>4548515009546</v>
      </c>
      <c r="AE21" s="4">
        <v>29</v>
      </c>
    </row>
    <row r="22" spans="1:31" x14ac:dyDescent="0.25">
      <c r="A22" s="54">
        <v>10</v>
      </c>
      <c r="B22" s="3">
        <v>35488</v>
      </c>
      <c r="C22" s="10" t="s">
        <v>58</v>
      </c>
      <c r="D22" s="13" t="s">
        <v>114</v>
      </c>
      <c r="E22" s="4" t="s">
        <v>236</v>
      </c>
      <c r="F22" s="4" t="s">
        <v>53</v>
      </c>
      <c r="G22" s="4" t="s">
        <v>167</v>
      </c>
      <c r="H22" s="4" t="s">
        <v>334</v>
      </c>
      <c r="I22" s="4" t="s">
        <v>125</v>
      </c>
      <c r="J22" s="16">
        <v>215</v>
      </c>
      <c r="K22" s="16">
        <v>75</v>
      </c>
      <c r="L22" s="17">
        <v>17.5</v>
      </c>
      <c r="M22" s="20">
        <v>126</v>
      </c>
      <c r="N22" s="20" t="s">
        <v>11</v>
      </c>
      <c r="O22" s="29">
        <v>3759</v>
      </c>
      <c r="P22" s="30">
        <f t="shared" si="0"/>
        <v>2180.2200000000003</v>
      </c>
      <c r="Q22" s="30">
        <f t="shared" si="1"/>
        <v>2105.0400000000004</v>
      </c>
      <c r="R22" s="30">
        <f t="shared" si="2"/>
        <v>2029.8600000000001</v>
      </c>
      <c r="S22" s="30">
        <f t="shared" si="3"/>
        <v>1954.68</v>
      </c>
      <c r="T22" s="34"/>
      <c r="U22" s="32">
        <f t="shared" si="4"/>
        <v>0</v>
      </c>
      <c r="V22" s="16">
        <v>700</v>
      </c>
      <c r="W22" s="4" t="s">
        <v>10</v>
      </c>
      <c r="X22" s="4" t="s">
        <v>5</v>
      </c>
      <c r="Y22" s="4" t="s">
        <v>6</v>
      </c>
      <c r="Z22" s="3">
        <v>72</v>
      </c>
      <c r="AA22" s="35" t="s">
        <v>325</v>
      </c>
      <c r="AB22" s="35" t="s">
        <v>325</v>
      </c>
      <c r="AC22" s="3">
        <v>628724</v>
      </c>
      <c r="AD22" s="3">
        <v>4968814920135</v>
      </c>
      <c r="AE22" s="4">
        <v>78</v>
      </c>
    </row>
    <row r="23" spans="1:31" ht="15" customHeight="1" x14ac:dyDescent="0.25">
      <c r="A23" s="54">
        <v>11</v>
      </c>
      <c r="B23" s="3">
        <v>51446</v>
      </c>
      <c r="C23" s="10">
        <v>2244943</v>
      </c>
      <c r="D23" s="12" t="s">
        <v>113</v>
      </c>
      <c r="E23" s="4" t="s">
        <v>197</v>
      </c>
      <c r="F23" s="4" t="s">
        <v>18</v>
      </c>
      <c r="G23" s="4" t="s">
        <v>166</v>
      </c>
      <c r="H23" s="4" t="s">
        <v>334</v>
      </c>
      <c r="I23" s="4" t="s">
        <v>125</v>
      </c>
      <c r="J23" s="16">
        <v>215</v>
      </c>
      <c r="K23" s="16">
        <v>75</v>
      </c>
      <c r="L23" s="17">
        <v>17.5</v>
      </c>
      <c r="M23" s="20">
        <v>128</v>
      </c>
      <c r="N23" s="20" t="s">
        <v>11</v>
      </c>
      <c r="O23" s="29">
        <v>3640</v>
      </c>
      <c r="P23" s="30">
        <f t="shared" si="0"/>
        <v>2111.2000000000003</v>
      </c>
      <c r="Q23" s="30">
        <f t="shared" si="1"/>
        <v>2038.4</v>
      </c>
      <c r="R23" s="30">
        <f t="shared" si="2"/>
        <v>1965.6000000000001</v>
      </c>
      <c r="S23" s="30">
        <f t="shared" si="3"/>
        <v>1892.8</v>
      </c>
      <c r="T23" s="34"/>
      <c r="U23" s="32">
        <f t="shared" si="4"/>
        <v>0</v>
      </c>
      <c r="V23" s="16">
        <v>700</v>
      </c>
      <c r="W23" s="4" t="s">
        <v>4</v>
      </c>
      <c r="X23" s="4" t="s">
        <v>8</v>
      </c>
      <c r="Y23" s="4" t="s">
        <v>8</v>
      </c>
      <c r="Z23" s="3">
        <v>71</v>
      </c>
      <c r="AA23" s="35" t="s">
        <v>325</v>
      </c>
      <c r="AB23" s="35" t="s">
        <v>325</v>
      </c>
      <c r="AC23" s="3">
        <v>448447</v>
      </c>
      <c r="AD23" s="3">
        <v>8808956250027</v>
      </c>
      <c r="AE23" s="4">
        <v>7</v>
      </c>
    </row>
    <row r="24" spans="1:31" x14ac:dyDescent="0.25">
      <c r="A24" s="54">
        <v>12</v>
      </c>
      <c r="B24" s="3">
        <v>35456</v>
      </c>
      <c r="C24" s="10">
        <v>904007</v>
      </c>
      <c r="D24" s="14" t="s">
        <v>115</v>
      </c>
      <c r="E24" s="4" t="s">
        <v>170</v>
      </c>
      <c r="F24" s="4" t="s">
        <v>108</v>
      </c>
      <c r="G24" s="4" t="s">
        <v>165</v>
      </c>
      <c r="H24" s="4" t="s">
        <v>334</v>
      </c>
      <c r="I24" s="4" t="s">
        <v>125</v>
      </c>
      <c r="J24" s="16">
        <v>215</v>
      </c>
      <c r="K24" s="16">
        <v>75</v>
      </c>
      <c r="L24" s="17">
        <v>17.5</v>
      </c>
      <c r="M24" s="20">
        <v>135</v>
      </c>
      <c r="N24" s="20" t="s">
        <v>20</v>
      </c>
      <c r="O24" s="29">
        <v>2587</v>
      </c>
      <c r="P24" s="30">
        <f t="shared" si="0"/>
        <v>1500.4600000000003</v>
      </c>
      <c r="Q24" s="30">
        <f t="shared" si="1"/>
        <v>1448.72</v>
      </c>
      <c r="R24" s="30">
        <f t="shared" si="2"/>
        <v>1396.98</v>
      </c>
      <c r="S24" s="30">
        <f t="shared" si="3"/>
        <v>1345.24</v>
      </c>
      <c r="T24" s="34"/>
      <c r="U24" s="32">
        <f t="shared" si="4"/>
        <v>0</v>
      </c>
      <c r="V24" s="16">
        <v>700</v>
      </c>
      <c r="W24" s="4" t="s">
        <v>10</v>
      </c>
      <c r="X24" s="4" t="s">
        <v>10</v>
      </c>
      <c r="Y24" s="4" t="s">
        <v>5</v>
      </c>
      <c r="Z24" s="3">
        <v>74</v>
      </c>
      <c r="AA24" s="35" t="s">
        <v>325</v>
      </c>
      <c r="AB24" s="35" t="s">
        <v>325</v>
      </c>
      <c r="AC24" s="3">
        <v>1413872</v>
      </c>
      <c r="AD24" s="3">
        <v>6942659911457</v>
      </c>
      <c r="AE24" s="4">
        <v>82</v>
      </c>
    </row>
    <row r="25" spans="1:31" x14ac:dyDescent="0.25">
      <c r="A25" s="54">
        <v>13</v>
      </c>
      <c r="B25" s="3">
        <v>35516</v>
      </c>
      <c r="C25" s="10" t="s">
        <v>91</v>
      </c>
      <c r="D25" s="13" t="s">
        <v>114</v>
      </c>
      <c r="E25" s="4" t="s">
        <v>171</v>
      </c>
      <c r="F25" s="4" t="s">
        <v>89</v>
      </c>
      <c r="G25" s="4" t="s">
        <v>165</v>
      </c>
      <c r="H25" s="4" t="s">
        <v>334</v>
      </c>
      <c r="I25" s="4" t="s">
        <v>125</v>
      </c>
      <c r="J25" s="16">
        <v>215</v>
      </c>
      <c r="K25" s="16">
        <v>75</v>
      </c>
      <c r="L25" s="17">
        <v>17.5</v>
      </c>
      <c r="M25" s="20">
        <v>135</v>
      </c>
      <c r="N25" s="20" t="s">
        <v>20</v>
      </c>
      <c r="O25" s="29">
        <v>3911</v>
      </c>
      <c r="P25" s="30">
        <f t="shared" si="0"/>
        <v>2268.38</v>
      </c>
      <c r="Q25" s="30">
        <f t="shared" si="1"/>
        <v>2190.1600000000003</v>
      </c>
      <c r="R25" s="30">
        <f t="shared" si="2"/>
        <v>2111.94</v>
      </c>
      <c r="S25" s="30">
        <f t="shared" si="3"/>
        <v>2033.72</v>
      </c>
      <c r="T25" s="34"/>
      <c r="U25" s="32">
        <f t="shared" si="4"/>
        <v>0</v>
      </c>
      <c r="V25" s="16">
        <v>700</v>
      </c>
      <c r="W25" s="4" t="s">
        <v>5</v>
      </c>
      <c r="X25" s="4" t="s">
        <v>8</v>
      </c>
      <c r="Y25" s="4" t="s">
        <v>6</v>
      </c>
      <c r="Z25" s="3">
        <v>69</v>
      </c>
      <c r="AA25" s="35" t="s">
        <v>325</v>
      </c>
      <c r="AB25" s="35" t="s">
        <v>325</v>
      </c>
      <c r="AC25" s="3">
        <v>628106</v>
      </c>
      <c r="AD25" s="3">
        <v>4968814997717</v>
      </c>
      <c r="AE25" s="4">
        <v>0</v>
      </c>
    </row>
    <row r="26" spans="1:31" x14ac:dyDescent="0.25">
      <c r="A26" s="54">
        <v>14</v>
      </c>
      <c r="B26" s="4">
        <v>56791</v>
      </c>
      <c r="C26" s="55">
        <v>4132900</v>
      </c>
      <c r="D26" s="56" t="s">
        <v>339</v>
      </c>
      <c r="E26" s="4" t="s">
        <v>382</v>
      </c>
      <c r="F26" s="4" t="s">
        <v>350</v>
      </c>
      <c r="G26" s="4" t="s">
        <v>166</v>
      </c>
      <c r="H26" s="4" t="s">
        <v>334</v>
      </c>
      <c r="I26" s="4" t="s">
        <v>125</v>
      </c>
      <c r="J26" s="20">
        <v>215</v>
      </c>
      <c r="K26" s="20">
        <v>75</v>
      </c>
      <c r="L26" s="20">
        <v>17.5</v>
      </c>
      <c r="M26" s="20">
        <v>128</v>
      </c>
      <c r="N26" s="20" t="s">
        <v>11</v>
      </c>
      <c r="O26" s="57">
        <v>3960</v>
      </c>
      <c r="P26" s="30">
        <f t="shared" si="0"/>
        <v>2296.8000000000002</v>
      </c>
      <c r="Q26" s="30">
        <f t="shared" si="1"/>
        <v>2217.6000000000004</v>
      </c>
      <c r="R26" s="30">
        <f t="shared" si="2"/>
        <v>2138.4</v>
      </c>
      <c r="S26" s="30">
        <f t="shared" si="3"/>
        <v>2059.2000000000003</v>
      </c>
      <c r="T26" s="34"/>
      <c r="U26" s="32">
        <f t="shared" si="4"/>
        <v>0</v>
      </c>
      <c r="V26" s="20">
        <v>700</v>
      </c>
      <c r="W26" s="4" t="s">
        <v>5</v>
      </c>
      <c r="X26" s="4" t="s">
        <v>8</v>
      </c>
      <c r="Y26" s="4" t="s">
        <v>6</v>
      </c>
      <c r="Z26" s="4">
        <v>69</v>
      </c>
      <c r="AA26" s="20" t="s">
        <v>325</v>
      </c>
      <c r="AB26" s="20" t="s">
        <v>325</v>
      </c>
      <c r="AC26" s="4">
        <v>1422348</v>
      </c>
      <c r="AD26" s="3">
        <v>8019227413298</v>
      </c>
      <c r="AE26" s="4">
        <v>6</v>
      </c>
    </row>
    <row r="27" spans="1:31" x14ac:dyDescent="0.25">
      <c r="A27" s="54">
        <v>15</v>
      </c>
      <c r="B27" s="4">
        <v>56792</v>
      </c>
      <c r="C27" s="55">
        <v>4133000</v>
      </c>
      <c r="D27" s="56" t="s">
        <v>339</v>
      </c>
      <c r="E27" s="4" t="s">
        <v>365</v>
      </c>
      <c r="F27" s="4" t="s">
        <v>349</v>
      </c>
      <c r="G27" s="4" t="s">
        <v>167</v>
      </c>
      <c r="H27" s="4" t="s">
        <v>334</v>
      </c>
      <c r="I27" s="4" t="s">
        <v>125</v>
      </c>
      <c r="J27" s="20">
        <v>215</v>
      </c>
      <c r="K27" s="20">
        <v>75</v>
      </c>
      <c r="L27" s="20">
        <v>17.5</v>
      </c>
      <c r="M27" s="20">
        <v>126</v>
      </c>
      <c r="N27" s="20" t="s">
        <v>11</v>
      </c>
      <c r="O27" s="57">
        <v>3895</v>
      </c>
      <c r="P27" s="30">
        <f t="shared" si="0"/>
        <v>2259.1000000000004</v>
      </c>
      <c r="Q27" s="30">
        <f t="shared" si="1"/>
        <v>2181.2000000000003</v>
      </c>
      <c r="R27" s="30">
        <f t="shared" si="2"/>
        <v>2103.3000000000002</v>
      </c>
      <c r="S27" s="30">
        <f t="shared" si="3"/>
        <v>2025.4</v>
      </c>
      <c r="T27" s="34"/>
      <c r="U27" s="32">
        <f t="shared" si="4"/>
        <v>0</v>
      </c>
      <c r="V27" s="20">
        <v>700</v>
      </c>
      <c r="W27" s="4" t="s">
        <v>5</v>
      </c>
      <c r="X27" s="4" t="s">
        <v>5</v>
      </c>
      <c r="Y27" s="4" t="s">
        <v>6</v>
      </c>
      <c r="Z27" s="4">
        <v>70</v>
      </c>
      <c r="AA27" s="20" t="s">
        <v>325</v>
      </c>
      <c r="AB27" s="20" t="s">
        <v>325</v>
      </c>
      <c r="AC27" s="4">
        <v>1422349</v>
      </c>
      <c r="AD27" s="3">
        <v>8019227413304</v>
      </c>
      <c r="AE27" s="4">
        <v>16</v>
      </c>
    </row>
    <row r="28" spans="1:31" x14ac:dyDescent="0.25">
      <c r="A28" s="54">
        <v>16</v>
      </c>
      <c r="B28" s="3">
        <v>51944</v>
      </c>
      <c r="C28" s="10">
        <v>2316243</v>
      </c>
      <c r="D28" s="12" t="s">
        <v>113</v>
      </c>
      <c r="E28" s="4" t="s">
        <v>237</v>
      </c>
      <c r="F28" s="4" t="s">
        <v>23</v>
      </c>
      <c r="G28" s="4" t="s">
        <v>167</v>
      </c>
      <c r="H28" s="4" t="s">
        <v>334</v>
      </c>
      <c r="I28" s="4" t="s">
        <v>126</v>
      </c>
      <c r="J28" s="16">
        <v>225</v>
      </c>
      <c r="K28" s="16">
        <v>75</v>
      </c>
      <c r="L28" s="17">
        <v>17.5</v>
      </c>
      <c r="M28" s="20">
        <v>129</v>
      </c>
      <c r="N28" s="20" t="s">
        <v>3</v>
      </c>
      <c r="O28" s="29">
        <v>4045</v>
      </c>
      <c r="P28" s="30">
        <f t="shared" si="0"/>
        <v>2346.1000000000004</v>
      </c>
      <c r="Q28" s="30">
        <f t="shared" si="1"/>
        <v>2265.2000000000003</v>
      </c>
      <c r="R28" s="30">
        <f t="shared" si="2"/>
        <v>2184.3000000000002</v>
      </c>
      <c r="S28" s="30">
        <f t="shared" si="3"/>
        <v>2103.4</v>
      </c>
      <c r="T28" s="34"/>
      <c r="U28" s="32">
        <f t="shared" si="4"/>
        <v>0</v>
      </c>
      <c r="V28" s="16">
        <v>600</v>
      </c>
      <c r="W28" s="4" t="s">
        <v>4</v>
      </c>
      <c r="X28" s="4" t="s">
        <v>8</v>
      </c>
      <c r="Y28" s="4" t="s">
        <v>8</v>
      </c>
      <c r="Z28" s="3">
        <v>75</v>
      </c>
      <c r="AA28" s="35" t="s">
        <v>325</v>
      </c>
      <c r="AB28" s="35" t="s">
        <v>325</v>
      </c>
      <c r="AC28" s="3">
        <v>1783581</v>
      </c>
      <c r="AD28" s="3">
        <v>8808956334864</v>
      </c>
      <c r="AE28" s="4">
        <v>23</v>
      </c>
    </row>
    <row r="29" spans="1:31" x14ac:dyDescent="0.25">
      <c r="A29" s="54">
        <v>17</v>
      </c>
      <c r="B29" s="3">
        <v>35338</v>
      </c>
      <c r="C29" s="10">
        <v>2218353</v>
      </c>
      <c r="D29" s="12" t="s">
        <v>113</v>
      </c>
      <c r="E29" s="4" t="s">
        <v>238</v>
      </c>
      <c r="F29" s="4" t="s">
        <v>16</v>
      </c>
      <c r="G29" s="4" t="s">
        <v>167</v>
      </c>
      <c r="H29" s="4" t="s">
        <v>334</v>
      </c>
      <c r="I29" s="4" t="s">
        <v>126</v>
      </c>
      <c r="J29" s="16">
        <v>225</v>
      </c>
      <c r="K29" s="16">
        <v>75</v>
      </c>
      <c r="L29" s="17">
        <v>17.5</v>
      </c>
      <c r="M29" s="20">
        <v>129</v>
      </c>
      <c r="N29" s="20" t="s">
        <v>11</v>
      </c>
      <c r="O29" s="29">
        <v>4045</v>
      </c>
      <c r="P29" s="30">
        <f t="shared" si="0"/>
        <v>2346.1000000000004</v>
      </c>
      <c r="Q29" s="30">
        <f t="shared" si="1"/>
        <v>2265.2000000000003</v>
      </c>
      <c r="R29" s="30">
        <f t="shared" si="2"/>
        <v>2184.3000000000002</v>
      </c>
      <c r="S29" s="30">
        <f t="shared" si="3"/>
        <v>2103.4</v>
      </c>
      <c r="T29" s="34"/>
      <c r="U29" s="32">
        <f t="shared" si="4"/>
        <v>0</v>
      </c>
      <c r="V29" s="16">
        <v>600</v>
      </c>
      <c r="W29" s="4" t="s">
        <v>10</v>
      </c>
      <c r="X29" s="4" t="s">
        <v>5</v>
      </c>
      <c r="Y29" s="4" t="s">
        <v>6</v>
      </c>
      <c r="Z29" s="3">
        <v>72</v>
      </c>
      <c r="AA29" s="35" t="s">
        <v>325</v>
      </c>
      <c r="AB29" s="35" t="s">
        <v>325</v>
      </c>
      <c r="AC29" s="3">
        <v>445180</v>
      </c>
      <c r="AD29" s="3">
        <v>8808956218720</v>
      </c>
      <c r="AE29" s="4">
        <v>30</v>
      </c>
    </row>
    <row r="30" spans="1:31" x14ac:dyDescent="0.25">
      <c r="A30" s="54">
        <v>18</v>
      </c>
      <c r="B30" s="3">
        <v>35347</v>
      </c>
      <c r="C30" s="10">
        <v>2142473</v>
      </c>
      <c r="D30" s="12" t="s">
        <v>113</v>
      </c>
      <c r="E30" s="4" t="s">
        <v>198</v>
      </c>
      <c r="F30" s="4" t="s">
        <v>18</v>
      </c>
      <c r="G30" s="4" t="s">
        <v>166</v>
      </c>
      <c r="H30" s="4" t="s">
        <v>334</v>
      </c>
      <c r="I30" s="4" t="s">
        <v>126</v>
      </c>
      <c r="J30" s="16">
        <v>225</v>
      </c>
      <c r="K30" s="16">
        <v>75</v>
      </c>
      <c r="L30" s="17">
        <v>17.5</v>
      </c>
      <c r="M30" s="20">
        <v>129</v>
      </c>
      <c r="N30" s="20" t="s">
        <v>11</v>
      </c>
      <c r="O30" s="29">
        <v>4045</v>
      </c>
      <c r="P30" s="30">
        <f t="shared" si="0"/>
        <v>2346.1000000000004</v>
      </c>
      <c r="Q30" s="30">
        <f t="shared" si="1"/>
        <v>2265.2000000000003</v>
      </c>
      <c r="R30" s="30">
        <f t="shared" si="2"/>
        <v>2184.3000000000002</v>
      </c>
      <c r="S30" s="30">
        <f t="shared" si="3"/>
        <v>2103.4</v>
      </c>
      <c r="T30" s="34"/>
      <c r="U30" s="32">
        <f t="shared" si="4"/>
        <v>0</v>
      </c>
      <c r="V30" s="16">
        <v>600</v>
      </c>
      <c r="W30" s="4" t="s">
        <v>4</v>
      </c>
      <c r="X30" s="4" t="s">
        <v>8</v>
      </c>
      <c r="Y30" s="4" t="s">
        <v>8</v>
      </c>
      <c r="Z30" s="3">
        <v>71</v>
      </c>
      <c r="AA30" s="35" t="s">
        <v>325</v>
      </c>
      <c r="AB30" s="35" t="s">
        <v>325</v>
      </c>
      <c r="AC30" s="3">
        <v>448450</v>
      </c>
      <c r="AD30" s="3">
        <v>8808956120788</v>
      </c>
      <c r="AE30" s="4">
        <v>15</v>
      </c>
    </row>
    <row r="31" spans="1:31" x14ac:dyDescent="0.25">
      <c r="A31" s="54">
        <v>19</v>
      </c>
      <c r="B31" s="3">
        <v>35491</v>
      </c>
      <c r="C31" s="10" t="s">
        <v>61</v>
      </c>
      <c r="D31" s="13" t="s">
        <v>114</v>
      </c>
      <c r="E31" s="4" t="s">
        <v>239</v>
      </c>
      <c r="F31" s="4" t="s">
        <v>53</v>
      </c>
      <c r="G31" s="4" t="s">
        <v>167</v>
      </c>
      <c r="H31" s="4" t="s">
        <v>334</v>
      </c>
      <c r="I31" s="4" t="s">
        <v>126</v>
      </c>
      <c r="J31" s="16">
        <v>225</v>
      </c>
      <c r="K31" s="16">
        <v>75</v>
      </c>
      <c r="L31" s="17">
        <v>17.5</v>
      </c>
      <c r="M31" s="20">
        <v>129</v>
      </c>
      <c r="N31" s="20" t="s">
        <v>11</v>
      </c>
      <c r="O31" s="29">
        <v>3986</v>
      </c>
      <c r="P31" s="30">
        <f t="shared" si="0"/>
        <v>2311.88</v>
      </c>
      <c r="Q31" s="30">
        <f t="shared" si="1"/>
        <v>2232.1600000000003</v>
      </c>
      <c r="R31" s="30">
        <f t="shared" si="2"/>
        <v>2152.44</v>
      </c>
      <c r="S31" s="30">
        <f t="shared" si="3"/>
        <v>2072.7200000000003</v>
      </c>
      <c r="T31" s="34"/>
      <c r="U31" s="32">
        <f t="shared" si="4"/>
        <v>0</v>
      </c>
      <c r="V31" s="16">
        <v>600</v>
      </c>
      <c r="W31" s="4" t="s">
        <v>4</v>
      </c>
      <c r="X31" s="4" t="s">
        <v>5</v>
      </c>
      <c r="Y31" s="4" t="s">
        <v>6</v>
      </c>
      <c r="Z31" s="3">
        <v>72</v>
      </c>
      <c r="AA31" s="35" t="s">
        <v>325</v>
      </c>
      <c r="AB31" s="35" t="s">
        <v>325</v>
      </c>
      <c r="AC31" s="3">
        <v>628726</v>
      </c>
      <c r="AD31" s="3">
        <v>4968814951597</v>
      </c>
      <c r="AE31" s="4">
        <v>58</v>
      </c>
    </row>
    <row r="32" spans="1:31" x14ac:dyDescent="0.25">
      <c r="A32" s="54">
        <v>20</v>
      </c>
      <c r="B32" s="3">
        <v>35504</v>
      </c>
      <c r="C32" s="10" t="s">
        <v>76</v>
      </c>
      <c r="D32" s="13" t="s">
        <v>114</v>
      </c>
      <c r="E32" s="4" t="s">
        <v>295</v>
      </c>
      <c r="F32" s="4" t="s">
        <v>71</v>
      </c>
      <c r="G32" s="4" t="s">
        <v>168</v>
      </c>
      <c r="H32" s="4" t="s">
        <v>334</v>
      </c>
      <c r="I32" s="4" t="s">
        <v>126</v>
      </c>
      <c r="J32" s="16">
        <v>225</v>
      </c>
      <c r="K32" s="16">
        <v>75</v>
      </c>
      <c r="L32" s="17">
        <v>17.5</v>
      </c>
      <c r="M32" s="20">
        <v>129</v>
      </c>
      <c r="N32" s="20" t="s">
        <v>11</v>
      </c>
      <c r="O32" s="29">
        <v>3986</v>
      </c>
      <c r="P32" s="30">
        <f t="shared" si="0"/>
        <v>2311.88</v>
      </c>
      <c r="Q32" s="30">
        <f t="shared" si="1"/>
        <v>2232.1600000000003</v>
      </c>
      <c r="R32" s="30">
        <f t="shared" si="2"/>
        <v>2152.44</v>
      </c>
      <c r="S32" s="30">
        <f t="shared" si="3"/>
        <v>2072.7200000000003</v>
      </c>
      <c r="T32" s="34"/>
      <c r="U32" s="32">
        <f t="shared" si="4"/>
        <v>0</v>
      </c>
      <c r="V32" s="16">
        <v>600</v>
      </c>
      <c r="W32" s="4" t="s">
        <v>4</v>
      </c>
      <c r="X32" s="4" t="s">
        <v>5</v>
      </c>
      <c r="Y32" s="4" t="s">
        <v>6</v>
      </c>
      <c r="Z32" s="3">
        <v>71</v>
      </c>
      <c r="AA32" s="35" t="s">
        <v>325</v>
      </c>
      <c r="AB32" s="35" t="s">
        <v>325</v>
      </c>
      <c r="AC32" s="3">
        <v>628369</v>
      </c>
      <c r="AD32" s="3">
        <v>4548515009553</v>
      </c>
      <c r="AE32" s="4">
        <v>20</v>
      </c>
    </row>
    <row r="33" spans="1:31" x14ac:dyDescent="0.25">
      <c r="A33" s="54">
        <v>21</v>
      </c>
      <c r="B33" s="4">
        <v>35542</v>
      </c>
      <c r="C33" s="55">
        <v>2707900</v>
      </c>
      <c r="D33" s="56" t="s">
        <v>339</v>
      </c>
      <c r="E33" s="4" t="s">
        <v>357</v>
      </c>
      <c r="F33" s="4" t="s">
        <v>341</v>
      </c>
      <c r="G33" s="4" t="s">
        <v>167</v>
      </c>
      <c r="H33" s="4" t="s">
        <v>334</v>
      </c>
      <c r="I33" s="4" t="s">
        <v>126</v>
      </c>
      <c r="J33" s="20">
        <v>225</v>
      </c>
      <c r="K33" s="20">
        <v>75</v>
      </c>
      <c r="L33" s="20">
        <v>17.5</v>
      </c>
      <c r="M33" s="20">
        <v>129</v>
      </c>
      <c r="N33" s="20" t="s">
        <v>11</v>
      </c>
      <c r="O33" s="57">
        <v>4055</v>
      </c>
      <c r="P33" s="30">
        <f t="shared" si="0"/>
        <v>2351.9</v>
      </c>
      <c r="Q33" s="30">
        <f t="shared" si="1"/>
        <v>2270.8000000000002</v>
      </c>
      <c r="R33" s="30">
        <f t="shared" si="2"/>
        <v>2189.7000000000003</v>
      </c>
      <c r="S33" s="30">
        <f t="shared" si="3"/>
        <v>2108.6</v>
      </c>
      <c r="T33" s="34"/>
      <c r="U33" s="32">
        <f t="shared" si="4"/>
        <v>0</v>
      </c>
      <c r="V33" s="20">
        <v>650</v>
      </c>
      <c r="W33" s="4" t="s">
        <v>4</v>
      </c>
      <c r="X33" s="4" t="s">
        <v>8</v>
      </c>
      <c r="Y33" s="4" t="s">
        <v>6</v>
      </c>
      <c r="Z33" s="4">
        <v>72</v>
      </c>
      <c r="AA33" s="20" t="s">
        <v>325</v>
      </c>
      <c r="AB33" s="20" t="s">
        <v>325</v>
      </c>
      <c r="AC33" s="4">
        <v>459175</v>
      </c>
      <c r="AD33" s="3">
        <v>8019227270792</v>
      </c>
      <c r="AE33" s="4">
        <v>4</v>
      </c>
    </row>
    <row r="34" spans="1:31" x14ac:dyDescent="0.25">
      <c r="A34" s="54">
        <v>22</v>
      </c>
      <c r="B34" s="3">
        <v>35290</v>
      </c>
      <c r="C34" s="10">
        <v>1647813</v>
      </c>
      <c r="D34" s="12" t="s">
        <v>113</v>
      </c>
      <c r="E34" s="4" t="s">
        <v>240</v>
      </c>
      <c r="F34" s="4" t="s">
        <v>9</v>
      </c>
      <c r="G34" s="4" t="s">
        <v>167</v>
      </c>
      <c r="H34" s="4" t="s">
        <v>334</v>
      </c>
      <c r="I34" s="4" t="s">
        <v>127</v>
      </c>
      <c r="J34" s="16">
        <v>235</v>
      </c>
      <c r="K34" s="16">
        <v>75</v>
      </c>
      <c r="L34" s="17">
        <v>17.5</v>
      </c>
      <c r="M34" s="20">
        <v>132</v>
      </c>
      <c r="N34" s="20" t="s">
        <v>11</v>
      </c>
      <c r="O34" s="29">
        <v>4475</v>
      </c>
      <c r="P34" s="30">
        <f t="shared" si="0"/>
        <v>2595.5000000000005</v>
      </c>
      <c r="Q34" s="30">
        <f t="shared" si="1"/>
        <v>2506.0000000000005</v>
      </c>
      <c r="R34" s="30">
        <f t="shared" si="2"/>
        <v>2416.5</v>
      </c>
      <c r="S34" s="30">
        <f t="shared" si="3"/>
        <v>2327</v>
      </c>
      <c r="T34" s="34"/>
      <c r="U34" s="32">
        <f t="shared" si="4"/>
        <v>0</v>
      </c>
      <c r="V34" s="16">
        <v>600</v>
      </c>
      <c r="W34" s="4" t="s">
        <v>10</v>
      </c>
      <c r="X34" s="4" t="s">
        <v>8</v>
      </c>
      <c r="Y34" s="4" t="s">
        <v>8</v>
      </c>
      <c r="Z34" s="3">
        <v>76</v>
      </c>
      <c r="AA34" s="35" t="s">
        <v>325</v>
      </c>
      <c r="AB34" s="35" t="s">
        <v>325</v>
      </c>
      <c r="AC34" s="3">
        <v>458478</v>
      </c>
      <c r="AD34" s="3">
        <v>8808956035631</v>
      </c>
      <c r="AE34" s="4">
        <v>0</v>
      </c>
    </row>
    <row r="35" spans="1:31" x14ac:dyDescent="0.25">
      <c r="A35" s="54">
        <v>23</v>
      </c>
      <c r="B35" s="3">
        <v>51945</v>
      </c>
      <c r="C35" s="10">
        <v>1660113</v>
      </c>
      <c r="D35" s="12" t="s">
        <v>113</v>
      </c>
      <c r="E35" s="4" t="s">
        <v>199</v>
      </c>
      <c r="F35" s="4" t="s">
        <v>13</v>
      </c>
      <c r="G35" s="4" t="s">
        <v>166</v>
      </c>
      <c r="H35" s="4" t="s">
        <v>334</v>
      </c>
      <c r="I35" s="4" t="s">
        <v>127</v>
      </c>
      <c r="J35" s="16">
        <v>235</v>
      </c>
      <c r="K35" s="16">
        <v>75</v>
      </c>
      <c r="L35" s="17">
        <v>17.5</v>
      </c>
      <c r="M35" s="20">
        <v>132</v>
      </c>
      <c r="N35" s="20" t="s">
        <v>11</v>
      </c>
      <c r="O35" s="29">
        <v>4292</v>
      </c>
      <c r="P35" s="30">
        <f t="shared" si="0"/>
        <v>2489.36</v>
      </c>
      <c r="Q35" s="30">
        <f t="shared" si="1"/>
        <v>2403.5200000000004</v>
      </c>
      <c r="R35" s="30">
        <f t="shared" si="2"/>
        <v>2317.6800000000003</v>
      </c>
      <c r="S35" s="30">
        <f t="shared" si="3"/>
        <v>2231.84</v>
      </c>
      <c r="T35" s="34"/>
      <c r="U35" s="32">
        <f t="shared" si="4"/>
        <v>0</v>
      </c>
      <c r="V35" s="16">
        <v>600</v>
      </c>
      <c r="W35" s="4" t="s">
        <v>10</v>
      </c>
      <c r="X35" s="4" t="s">
        <v>8</v>
      </c>
      <c r="Y35" s="4" t="s">
        <v>8</v>
      </c>
      <c r="Z35" s="3">
        <v>73</v>
      </c>
      <c r="AA35" s="35" t="s">
        <v>325</v>
      </c>
      <c r="AB35" s="35" t="s">
        <v>325</v>
      </c>
      <c r="AC35" s="3">
        <v>452518</v>
      </c>
      <c r="AD35" s="3">
        <v>8808956031756</v>
      </c>
      <c r="AE35" s="4">
        <v>16</v>
      </c>
    </row>
    <row r="36" spans="1:31" x14ac:dyDescent="0.25">
      <c r="A36" s="54">
        <v>24</v>
      </c>
      <c r="B36" s="3">
        <v>35487</v>
      </c>
      <c r="C36" s="10" t="s">
        <v>57</v>
      </c>
      <c r="D36" s="13" t="s">
        <v>114</v>
      </c>
      <c r="E36" s="4" t="s">
        <v>241</v>
      </c>
      <c r="F36" s="4" t="s">
        <v>53</v>
      </c>
      <c r="G36" s="4" t="s">
        <v>167</v>
      </c>
      <c r="H36" s="4" t="s">
        <v>334</v>
      </c>
      <c r="I36" s="4" t="s">
        <v>127</v>
      </c>
      <c r="J36" s="16">
        <v>235</v>
      </c>
      <c r="K36" s="16">
        <v>75</v>
      </c>
      <c r="L36" s="17">
        <v>17.5</v>
      </c>
      <c r="M36" s="20">
        <v>132</v>
      </c>
      <c r="N36" s="20" t="s">
        <v>11</v>
      </c>
      <c r="O36" s="29">
        <v>4475</v>
      </c>
      <c r="P36" s="30">
        <f t="shared" si="0"/>
        <v>2595.5000000000005</v>
      </c>
      <c r="Q36" s="30">
        <f t="shared" si="1"/>
        <v>2506.0000000000005</v>
      </c>
      <c r="R36" s="30">
        <f t="shared" si="2"/>
        <v>2416.5</v>
      </c>
      <c r="S36" s="30">
        <f t="shared" si="3"/>
        <v>2327</v>
      </c>
      <c r="T36" s="34"/>
      <c r="U36" s="32">
        <f t="shared" si="4"/>
        <v>0</v>
      </c>
      <c r="V36" s="16">
        <v>600</v>
      </c>
      <c r="W36" s="4" t="s">
        <v>10</v>
      </c>
      <c r="X36" s="4" t="s">
        <v>5</v>
      </c>
      <c r="Y36" s="4" t="s">
        <v>6</v>
      </c>
      <c r="Z36" s="3">
        <v>72</v>
      </c>
      <c r="AA36" s="35" t="s">
        <v>325</v>
      </c>
      <c r="AB36" s="35" t="s">
        <v>325</v>
      </c>
      <c r="AC36" s="3">
        <v>628723</v>
      </c>
      <c r="AD36" s="3">
        <v>4968814920128</v>
      </c>
      <c r="AE36" s="4">
        <v>76</v>
      </c>
    </row>
    <row r="37" spans="1:31" x14ac:dyDescent="0.25">
      <c r="A37" s="54">
        <v>25</v>
      </c>
      <c r="B37" s="3">
        <v>35505</v>
      </c>
      <c r="C37" s="10" t="s">
        <v>77</v>
      </c>
      <c r="D37" s="13" t="s">
        <v>114</v>
      </c>
      <c r="E37" s="4" t="s">
        <v>296</v>
      </c>
      <c r="F37" s="4" t="s">
        <v>71</v>
      </c>
      <c r="G37" s="4" t="s">
        <v>168</v>
      </c>
      <c r="H37" s="4" t="s">
        <v>334</v>
      </c>
      <c r="I37" s="4" t="s">
        <v>127</v>
      </c>
      <c r="J37" s="16">
        <v>235</v>
      </c>
      <c r="K37" s="16">
        <v>75</v>
      </c>
      <c r="L37" s="17">
        <v>17.5</v>
      </c>
      <c r="M37" s="20">
        <v>132</v>
      </c>
      <c r="N37" s="20" t="s">
        <v>11</v>
      </c>
      <c r="O37" s="29">
        <v>4475</v>
      </c>
      <c r="P37" s="30">
        <f t="shared" si="0"/>
        <v>2595.5000000000005</v>
      </c>
      <c r="Q37" s="30">
        <f t="shared" si="1"/>
        <v>2506.0000000000005</v>
      </c>
      <c r="R37" s="30">
        <f t="shared" si="2"/>
        <v>2416.5</v>
      </c>
      <c r="S37" s="30">
        <f t="shared" si="3"/>
        <v>2327</v>
      </c>
      <c r="T37" s="34"/>
      <c r="U37" s="32">
        <f t="shared" si="4"/>
        <v>0</v>
      </c>
      <c r="V37" s="16">
        <v>600</v>
      </c>
      <c r="W37" s="4" t="s">
        <v>4</v>
      </c>
      <c r="X37" s="4" t="s">
        <v>5</v>
      </c>
      <c r="Y37" s="4" t="s">
        <v>6</v>
      </c>
      <c r="Z37" s="3">
        <v>71</v>
      </c>
      <c r="AA37" s="35" t="s">
        <v>325</v>
      </c>
      <c r="AB37" s="35" t="s">
        <v>325</v>
      </c>
      <c r="AC37" s="3">
        <v>628370</v>
      </c>
      <c r="AD37" s="3">
        <v>4548515009560</v>
      </c>
      <c r="AE37" s="4">
        <v>46</v>
      </c>
    </row>
    <row r="38" spans="1:31" x14ac:dyDescent="0.25">
      <c r="A38" s="54">
        <v>26</v>
      </c>
      <c r="B38" s="3">
        <v>35515</v>
      </c>
      <c r="C38" s="10" t="s">
        <v>88</v>
      </c>
      <c r="D38" s="13" t="s">
        <v>114</v>
      </c>
      <c r="E38" s="4" t="s">
        <v>172</v>
      </c>
      <c r="F38" s="4" t="s">
        <v>89</v>
      </c>
      <c r="G38" s="4" t="s">
        <v>165</v>
      </c>
      <c r="H38" s="4" t="s">
        <v>334</v>
      </c>
      <c r="I38" s="4" t="s">
        <v>127</v>
      </c>
      <c r="J38" s="16">
        <v>235</v>
      </c>
      <c r="K38" s="16">
        <v>75</v>
      </c>
      <c r="L38" s="17">
        <v>17.5</v>
      </c>
      <c r="M38" s="20">
        <v>143</v>
      </c>
      <c r="N38" s="20" t="s">
        <v>90</v>
      </c>
      <c r="O38" s="29">
        <v>4719</v>
      </c>
      <c r="P38" s="30">
        <f t="shared" si="0"/>
        <v>2737.0200000000004</v>
      </c>
      <c r="Q38" s="30">
        <f t="shared" si="1"/>
        <v>2642.6400000000003</v>
      </c>
      <c r="R38" s="30">
        <f t="shared" si="2"/>
        <v>2548.2600000000002</v>
      </c>
      <c r="S38" s="30">
        <f t="shared" si="3"/>
        <v>2453.88</v>
      </c>
      <c r="T38" s="34"/>
      <c r="U38" s="32">
        <f t="shared" si="4"/>
        <v>0</v>
      </c>
      <c r="V38" s="16">
        <v>600</v>
      </c>
      <c r="W38" s="4" t="s">
        <v>5</v>
      </c>
      <c r="X38" s="4" t="s">
        <v>8</v>
      </c>
      <c r="Y38" s="4" t="s">
        <v>6</v>
      </c>
      <c r="Z38" s="3">
        <v>69</v>
      </c>
      <c r="AA38" s="35" t="s">
        <v>325</v>
      </c>
      <c r="AB38" s="35" t="s">
        <v>325</v>
      </c>
      <c r="AC38" s="3">
        <v>628105</v>
      </c>
      <c r="AD38" s="3">
        <v>4968814997700</v>
      </c>
      <c r="AE38" s="4">
        <v>30</v>
      </c>
    </row>
    <row r="39" spans="1:31" ht="15" customHeight="1" x14ac:dyDescent="0.25">
      <c r="A39" s="54">
        <v>27</v>
      </c>
      <c r="B39" s="3">
        <v>35363</v>
      </c>
      <c r="C39" s="10">
        <v>2152753</v>
      </c>
      <c r="D39" s="12" t="s">
        <v>113</v>
      </c>
      <c r="E39" s="4" t="s">
        <v>173</v>
      </c>
      <c r="F39" s="4" t="s">
        <v>19</v>
      </c>
      <c r="G39" s="4" t="s">
        <v>165</v>
      </c>
      <c r="H39" s="4" t="s">
        <v>334</v>
      </c>
      <c r="I39" s="4" t="s">
        <v>127</v>
      </c>
      <c r="J39" s="16">
        <v>235</v>
      </c>
      <c r="K39" s="16">
        <v>75</v>
      </c>
      <c r="L39" s="17">
        <v>17.5</v>
      </c>
      <c r="M39" s="20">
        <v>143</v>
      </c>
      <c r="N39" s="20" t="s">
        <v>20</v>
      </c>
      <c r="O39" s="29">
        <v>4919</v>
      </c>
      <c r="P39" s="30">
        <f t="shared" si="0"/>
        <v>2853.0200000000004</v>
      </c>
      <c r="Q39" s="30">
        <f t="shared" si="1"/>
        <v>2754.6400000000003</v>
      </c>
      <c r="R39" s="30">
        <f t="shared" si="2"/>
        <v>2656.26</v>
      </c>
      <c r="S39" s="30">
        <f t="shared" si="3"/>
        <v>2557.88</v>
      </c>
      <c r="T39" s="34"/>
      <c r="U39" s="32">
        <f t="shared" si="4"/>
        <v>0</v>
      </c>
      <c r="V39" s="16">
        <v>600</v>
      </c>
      <c r="W39" s="4" t="s">
        <v>4</v>
      </c>
      <c r="X39" s="4" t="s">
        <v>8</v>
      </c>
      <c r="Y39" s="4" t="s">
        <v>8</v>
      </c>
      <c r="Z39" s="3">
        <v>71</v>
      </c>
      <c r="AA39" s="35" t="s">
        <v>325</v>
      </c>
      <c r="AB39" s="35" t="s">
        <v>325</v>
      </c>
      <c r="AC39" s="3">
        <v>458703</v>
      </c>
      <c r="AD39" s="3">
        <v>8808956129446</v>
      </c>
      <c r="AE39" s="4">
        <v>0</v>
      </c>
    </row>
    <row r="40" spans="1:31" x14ac:dyDescent="0.25">
      <c r="A40" s="54">
        <v>28</v>
      </c>
      <c r="B40" s="3">
        <v>35457</v>
      </c>
      <c r="C40" s="10">
        <v>904008</v>
      </c>
      <c r="D40" s="14" t="s">
        <v>115</v>
      </c>
      <c r="E40" s="4" t="s">
        <v>174</v>
      </c>
      <c r="F40" s="4" t="s">
        <v>108</v>
      </c>
      <c r="G40" s="4" t="s">
        <v>165</v>
      </c>
      <c r="H40" s="4" t="s">
        <v>334</v>
      </c>
      <c r="I40" s="4" t="s">
        <v>127</v>
      </c>
      <c r="J40" s="16">
        <v>235</v>
      </c>
      <c r="K40" s="16">
        <v>75</v>
      </c>
      <c r="L40" s="17">
        <v>17.5</v>
      </c>
      <c r="M40" s="20">
        <v>143</v>
      </c>
      <c r="N40" s="20" t="s">
        <v>20</v>
      </c>
      <c r="O40" s="29">
        <v>2904</v>
      </c>
      <c r="P40" s="30">
        <f t="shared" si="0"/>
        <v>1684.3200000000002</v>
      </c>
      <c r="Q40" s="30">
        <f t="shared" si="1"/>
        <v>1626.2400000000002</v>
      </c>
      <c r="R40" s="30">
        <f t="shared" si="2"/>
        <v>1568.16</v>
      </c>
      <c r="S40" s="30">
        <f t="shared" si="3"/>
        <v>1510.0800000000002</v>
      </c>
      <c r="T40" s="34"/>
      <c r="U40" s="32">
        <f t="shared" si="4"/>
        <v>0</v>
      </c>
      <c r="V40" s="16">
        <v>600</v>
      </c>
      <c r="W40" s="4" t="s">
        <v>10</v>
      </c>
      <c r="X40" s="4" t="s">
        <v>4</v>
      </c>
      <c r="Y40" s="4" t="s">
        <v>5</v>
      </c>
      <c r="Z40" s="3">
        <v>74</v>
      </c>
      <c r="AA40" s="35" t="s">
        <v>325</v>
      </c>
      <c r="AB40" s="35" t="s">
        <v>325</v>
      </c>
      <c r="AC40" s="3"/>
      <c r="AD40" s="3">
        <v>6942659911525</v>
      </c>
      <c r="AE40" s="58" t="s">
        <v>392</v>
      </c>
    </row>
    <row r="41" spans="1:31" x14ac:dyDescent="0.25">
      <c r="A41" s="54">
        <v>29</v>
      </c>
      <c r="B41" s="4">
        <v>35551</v>
      </c>
      <c r="C41" s="55">
        <v>2708000</v>
      </c>
      <c r="D41" s="56" t="s">
        <v>339</v>
      </c>
      <c r="E41" s="4" t="s">
        <v>370</v>
      </c>
      <c r="F41" s="4" t="s">
        <v>344</v>
      </c>
      <c r="G41" s="4" t="s">
        <v>166</v>
      </c>
      <c r="H41" s="4" t="s">
        <v>334</v>
      </c>
      <c r="I41" s="4" t="s">
        <v>127</v>
      </c>
      <c r="J41" s="20">
        <v>235</v>
      </c>
      <c r="K41" s="20">
        <v>75</v>
      </c>
      <c r="L41" s="20">
        <v>17.5</v>
      </c>
      <c r="M41" s="20">
        <v>132</v>
      </c>
      <c r="N41" s="20" t="s">
        <v>11</v>
      </c>
      <c r="O41" s="57">
        <v>4375</v>
      </c>
      <c r="P41" s="30">
        <f t="shared" si="0"/>
        <v>2537.5000000000005</v>
      </c>
      <c r="Q41" s="30">
        <f t="shared" si="1"/>
        <v>2450.0000000000005</v>
      </c>
      <c r="R41" s="30">
        <f t="shared" si="2"/>
        <v>2362.5</v>
      </c>
      <c r="S41" s="30">
        <f t="shared" si="3"/>
        <v>2275</v>
      </c>
      <c r="T41" s="34"/>
      <c r="U41" s="32">
        <f t="shared" si="4"/>
        <v>0</v>
      </c>
      <c r="V41" s="20">
        <v>600</v>
      </c>
      <c r="W41" s="4" t="s">
        <v>4</v>
      </c>
      <c r="X41" s="4" t="s">
        <v>5</v>
      </c>
      <c r="Y41" s="4" t="s">
        <v>6</v>
      </c>
      <c r="Z41" s="4">
        <v>69</v>
      </c>
      <c r="AA41" s="20" t="s">
        <v>325</v>
      </c>
      <c r="AB41" s="20" t="s">
        <v>325</v>
      </c>
      <c r="AC41" s="4">
        <v>459156</v>
      </c>
      <c r="AD41" s="3">
        <v>8019227270808</v>
      </c>
      <c r="AE41" s="4">
        <v>1</v>
      </c>
    </row>
    <row r="42" spans="1:31" x14ac:dyDescent="0.25">
      <c r="A42" s="54">
        <v>30</v>
      </c>
      <c r="B42" s="4">
        <v>45182</v>
      </c>
      <c r="C42" s="55">
        <v>2527900</v>
      </c>
      <c r="D42" s="56" t="s">
        <v>339</v>
      </c>
      <c r="E42" s="4" t="s">
        <v>387</v>
      </c>
      <c r="F42" s="4" t="s">
        <v>347</v>
      </c>
      <c r="G42" s="4" t="s">
        <v>165</v>
      </c>
      <c r="H42" s="4" t="s">
        <v>334</v>
      </c>
      <c r="I42" s="4" t="s">
        <v>127</v>
      </c>
      <c r="J42" s="20">
        <v>235</v>
      </c>
      <c r="K42" s="20">
        <v>75</v>
      </c>
      <c r="L42" s="20">
        <v>17.5</v>
      </c>
      <c r="M42" s="20" t="s">
        <v>355</v>
      </c>
      <c r="N42" s="20" t="s">
        <v>20</v>
      </c>
      <c r="O42" s="57">
        <v>4163</v>
      </c>
      <c r="P42" s="30">
        <f t="shared" si="0"/>
        <v>2414.5400000000004</v>
      </c>
      <c r="Q42" s="30">
        <f t="shared" si="1"/>
        <v>2331.2800000000002</v>
      </c>
      <c r="R42" s="30">
        <f t="shared" si="2"/>
        <v>2248.02</v>
      </c>
      <c r="S42" s="30">
        <f t="shared" si="3"/>
        <v>2164.7600000000002</v>
      </c>
      <c r="T42" s="34"/>
      <c r="U42" s="32">
        <f t="shared" si="4"/>
        <v>0</v>
      </c>
      <c r="V42" s="20">
        <v>600</v>
      </c>
      <c r="W42" s="4" t="s">
        <v>5</v>
      </c>
      <c r="X42" s="4" t="s">
        <v>5</v>
      </c>
      <c r="Y42" s="4" t="s">
        <v>6</v>
      </c>
      <c r="Z42" s="4">
        <v>69</v>
      </c>
      <c r="AA42" s="20" t="s">
        <v>325</v>
      </c>
      <c r="AB42" s="20" t="s">
        <v>325</v>
      </c>
      <c r="AC42" s="4">
        <v>567065</v>
      </c>
      <c r="AD42" s="3">
        <v>8019227252798</v>
      </c>
      <c r="AE42" s="4">
        <v>75</v>
      </c>
    </row>
    <row r="43" spans="1:31" x14ac:dyDescent="0.25">
      <c r="A43" s="54">
        <v>31</v>
      </c>
      <c r="B43" s="4">
        <v>45998</v>
      </c>
      <c r="C43" s="55">
        <v>4133200</v>
      </c>
      <c r="D43" s="56" t="s">
        <v>339</v>
      </c>
      <c r="E43" s="4" t="s">
        <v>364</v>
      </c>
      <c r="F43" s="4" t="s">
        <v>349</v>
      </c>
      <c r="G43" s="4" t="s">
        <v>167</v>
      </c>
      <c r="H43" s="4" t="s">
        <v>334</v>
      </c>
      <c r="I43" s="4" t="s">
        <v>127</v>
      </c>
      <c r="J43" s="20">
        <v>235</v>
      </c>
      <c r="K43" s="20">
        <v>75</v>
      </c>
      <c r="L43" s="20">
        <v>17.5</v>
      </c>
      <c r="M43" s="20">
        <v>132</v>
      </c>
      <c r="N43" s="20" t="s">
        <v>11</v>
      </c>
      <c r="O43" s="57">
        <v>4495</v>
      </c>
      <c r="P43" s="30">
        <f t="shared" si="0"/>
        <v>2607.1000000000004</v>
      </c>
      <c r="Q43" s="30">
        <f t="shared" si="1"/>
        <v>2517.2000000000003</v>
      </c>
      <c r="R43" s="30">
        <f t="shared" si="2"/>
        <v>2427.3000000000002</v>
      </c>
      <c r="S43" s="30">
        <f t="shared" si="3"/>
        <v>2337.4</v>
      </c>
      <c r="T43" s="34"/>
      <c r="U43" s="32">
        <f t="shared" si="4"/>
        <v>0</v>
      </c>
      <c r="V43" s="20">
        <v>600</v>
      </c>
      <c r="W43" s="4" t="s">
        <v>5</v>
      </c>
      <c r="X43" s="4" t="s">
        <v>5</v>
      </c>
      <c r="Y43" s="4" t="s">
        <v>6</v>
      </c>
      <c r="Z43" s="4">
        <v>72</v>
      </c>
      <c r="AA43" s="20" t="s">
        <v>325</v>
      </c>
      <c r="AB43" s="20" t="s">
        <v>325</v>
      </c>
      <c r="AC43" s="4">
        <v>1238962</v>
      </c>
      <c r="AD43" s="3">
        <v>8019227413328</v>
      </c>
      <c r="AE43" s="4">
        <v>16</v>
      </c>
    </row>
    <row r="44" spans="1:31" x14ac:dyDescent="0.25">
      <c r="A44" s="54">
        <v>32</v>
      </c>
      <c r="B44" s="4">
        <v>56795</v>
      </c>
      <c r="C44" s="55">
        <v>4133100</v>
      </c>
      <c r="D44" s="56" t="s">
        <v>339</v>
      </c>
      <c r="E44" s="4" t="s">
        <v>383</v>
      </c>
      <c r="F44" s="4" t="s">
        <v>350</v>
      </c>
      <c r="G44" s="4" t="s">
        <v>166</v>
      </c>
      <c r="H44" s="4" t="s">
        <v>334</v>
      </c>
      <c r="I44" s="4" t="s">
        <v>127</v>
      </c>
      <c r="J44" s="20">
        <v>235</v>
      </c>
      <c r="K44" s="20">
        <v>75</v>
      </c>
      <c r="L44" s="20">
        <v>17.5</v>
      </c>
      <c r="M44" s="20">
        <v>132</v>
      </c>
      <c r="N44" s="20" t="s">
        <v>11</v>
      </c>
      <c r="O44" s="57">
        <v>4395</v>
      </c>
      <c r="P44" s="30">
        <f t="shared" si="0"/>
        <v>2549.1000000000004</v>
      </c>
      <c r="Q44" s="30">
        <f t="shared" si="1"/>
        <v>2461.2000000000003</v>
      </c>
      <c r="R44" s="30">
        <f t="shared" si="2"/>
        <v>2373.3000000000002</v>
      </c>
      <c r="S44" s="30">
        <f t="shared" si="3"/>
        <v>2285.4</v>
      </c>
      <c r="T44" s="34"/>
      <c r="U44" s="32">
        <f t="shared" si="4"/>
        <v>0</v>
      </c>
      <c r="V44" s="20">
        <v>600</v>
      </c>
      <c r="W44" s="4" t="s">
        <v>5</v>
      </c>
      <c r="X44" s="4" t="s">
        <v>8</v>
      </c>
      <c r="Y44" s="4" t="s">
        <v>6</v>
      </c>
      <c r="Z44" s="4">
        <v>70</v>
      </c>
      <c r="AA44" s="20" t="s">
        <v>325</v>
      </c>
      <c r="AB44" s="20" t="s">
        <v>325</v>
      </c>
      <c r="AC44" s="4">
        <v>1234979</v>
      </c>
      <c r="AD44" s="3">
        <v>8019227413311</v>
      </c>
      <c r="AE44" s="4">
        <v>20</v>
      </c>
    </row>
    <row r="45" spans="1:31" x14ac:dyDescent="0.25">
      <c r="A45" s="54">
        <v>33</v>
      </c>
      <c r="B45" s="3">
        <v>35492</v>
      </c>
      <c r="C45" s="10" t="s">
        <v>62</v>
      </c>
      <c r="D45" s="13" t="s">
        <v>114</v>
      </c>
      <c r="E45" s="4" t="s">
        <v>242</v>
      </c>
      <c r="F45" s="4" t="s">
        <v>53</v>
      </c>
      <c r="G45" s="4" t="s">
        <v>167</v>
      </c>
      <c r="H45" s="4" t="s">
        <v>334</v>
      </c>
      <c r="I45" s="4" t="s">
        <v>128</v>
      </c>
      <c r="J45" s="16">
        <v>245</v>
      </c>
      <c r="K45" s="16">
        <v>70</v>
      </c>
      <c r="L45" s="17">
        <v>17.5</v>
      </c>
      <c r="M45" s="20">
        <v>136</v>
      </c>
      <c r="N45" s="20" t="s">
        <v>11</v>
      </c>
      <c r="O45" s="29">
        <v>4527</v>
      </c>
      <c r="P45" s="30">
        <f t="shared" si="0"/>
        <v>2625.6600000000003</v>
      </c>
      <c r="Q45" s="30">
        <f t="shared" si="1"/>
        <v>2535.1200000000003</v>
      </c>
      <c r="R45" s="30">
        <f t="shared" si="2"/>
        <v>2444.5800000000004</v>
      </c>
      <c r="S45" s="30">
        <f t="shared" si="3"/>
        <v>2354.04</v>
      </c>
      <c r="T45" s="34"/>
      <c r="U45" s="32">
        <f t="shared" si="4"/>
        <v>0</v>
      </c>
      <c r="V45" s="16">
        <v>500</v>
      </c>
      <c r="W45" s="4" t="s">
        <v>10</v>
      </c>
      <c r="X45" s="4" t="s">
        <v>5</v>
      </c>
      <c r="Y45" s="4" t="s">
        <v>6</v>
      </c>
      <c r="Z45" s="3">
        <v>72</v>
      </c>
      <c r="AA45" s="35" t="s">
        <v>325</v>
      </c>
      <c r="AB45" s="35" t="s">
        <v>325</v>
      </c>
      <c r="AC45" s="3">
        <v>628727</v>
      </c>
      <c r="AD45" s="3">
        <v>4968814951603</v>
      </c>
      <c r="AE45" s="4">
        <v>0</v>
      </c>
    </row>
    <row r="46" spans="1:31" x14ac:dyDescent="0.25">
      <c r="A46" s="54">
        <v>34</v>
      </c>
      <c r="B46" s="3">
        <v>35506</v>
      </c>
      <c r="C46" s="10" t="s">
        <v>78</v>
      </c>
      <c r="D46" s="13" t="s">
        <v>114</v>
      </c>
      <c r="E46" s="4" t="s">
        <v>297</v>
      </c>
      <c r="F46" s="4" t="s">
        <v>71</v>
      </c>
      <c r="G46" s="4" t="s">
        <v>168</v>
      </c>
      <c r="H46" s="4" t="s">
        <v>334</v>
      </c>
      <c r="I46" s="4" t="s">
        <v>128</v>
      </c>
      <c r="J46" s="16">
        <v>245</v>
      </c>
      <c r="K46" s="16">
        <v>70</v>
      </c>
      <c r="L46" s="17">
        <v>17.5</v>
      </c>
      <c r="M46" s="20">
        <v>136</v>
      </c>
      <c r="N46" s="20" t="s">
        <v>11</v>
      </c>
      <c r="O46" s="29">
        <v>4527</v>
      </c>
      <c r="P46" s="30">
        <f t="shared" si="0"/>
        <v>2625.6600000000003</v>
      </c>
      <c r="Q46" s="30">
        <f t="shared" si="1"/>
        <v>2535.1200000000003</v>
      </c>
      <c r="R46" s="30">
        <f t="shared" si="2"/>
        <v>2444.5800000000004</v>
      </c>
      <c r="S46" s="30">
        <f t="shared" si="3"/>
        <v>2354.04</v>
      </c>
      <c r="T46" s="34"/>
      <c r="U46" s="32">
        <f t="shared" si="4"/>
        <v>0</v>
      </c>
      <c r="V46" s="16">
        <v>500</v>
      </c>
      <c r="W46" s="4" t="s">
        <v>4</v>
      </c>
      <c r="X46" s="4" t="s">
        <v>5</v>
      </c>
      <c r="Y46" s="4" t="s">
        <v>6</v>
      </c>
      <c r="Z46" s="3">
        <v>71</v>
      </c>
      <c r="AA46" s="35" t="s">
        <v>325</v>
      </c>
      <c r="AB46" s="35" t="s">
        <v>325</v>
      </c>
      <c r="AC46" s="3">
        <v>628371</v>
      </c>
      <c r="AD46" s="3">
        <v>4548515009577</v>
      </c>
      <c r="AE46" s="4">
        <v>0</v>
      </c>
    </row>
    <row r="47" spans="1:31" x14ac:dyDescent="0.25">
      <c r="A47" s="54">
        <v>35</v>
      </c>
      <c r="B47" s="3">
        <v>35366</v>
      </c>
      <c r="C47" s="10">
        <v>2237533</v>
      </c>
      <c r="D47" s="12" t="s">
        <v>113</v>
      </c>
      <c r="E47" s="4" t="s">
        <v>175</v>
      </c>
      <c r="F47" s="4" t="s">
        <v>19</v>
      </c>
      <c r="G47" s="4" t="s">
        <v>165</v>
      </c>
      <c r="H47" s="4" t="s">
        <v>334</v>
      </c>
      <c r="I47" s="4" t="s">
        <v>128</v>
      </c>
      <c r="J47" s="16">
        <v>245</v>
      </c>
      <c r="K47" s="16">
        <v>70</v>
      </c>
      <c r="L47" s="17">
        <v>17.5</v>
      </c>
      <c r="M47" s="20">
        <v>143</v>
      </c>
      <c r="N47" s="20" t="s">
        <v>20</v>
      </c>
      <c r="O47" s="29">
        <v>4975</v>
      </c>
      <c r="P47" s="30">
        <f t="shared" si="0"/>
        <v>2885.5000000000005</v>
      </c>
      <c r="Q47" s="30">
        <f t="shared" si="1"/>
        <v>2786.0000000000005</v>
      </c>
      <c r="R47" s="30">
        <f t="shared" si="2"/>
        <v>2686.5</v>
      </c>
      <c r="S47" s="30">
        <f t="shared" si="3"/>
        <v>2587</v>
      </c>
      <c r="T47" s="34"/>
      <c r="U47" s="32">
        <f t="shared" si="4"/>
        <v>0</v>
      </c>
      <c r="V47" s="16">
        <v>500</v>
      </c>
      <c r="W47" s="4" t="s">
        <v>4</v>
      </c>
      <c r="X47" s="4" t="s">
        <v>5</v>
      </c>
      <c r="Y47" s="4" t="s">
        <v>8</v>
      </c>
      <c r="Z47" s="3">
        <v>73</v>
      </c>
      <c r="AA47" s="35" t="s">
        <v>325</v>
      </c>
      <c r="AB47" s="35" t="s">
        <v>325</v>
      </c>
      <c r="AC47" s="3">
        <v>458704</v>
      </c>
      <c r="AD47" s="3">
        <v>8808956242251</v>
      </c>
      <c r="AE47" s="4">
        <v>8</v>
      </c>
    </row>
    <row r="48" spans="1:31" ht="15" customHeight="1" x14ac:dyDescent="0.25">
      <c r="A48" s="54">
        <v>36</v>
      </c>
      <c r="B48" s="3">
        <v>42568</v>
      </c>
      <c r="C48" s="10" t="s">
        <v>99</v>
      </c>
      <c r="D48" s="13" t="s">
        <v>114</v>
      </c>
      <c r="E48" s="4" t="s">
        <v>176</v>
      </c>
      <c r="F48" s="4" t="s">
        <v>89</v>
      </c>
      <c r="G48" s="4" t="s">
        <v>165</v>
      </c>
      <c r="H48" s="4" t="s">
        <v>334</v>
      </c>
      <c r="I48" s="4" t="s">
        <v>128</v>
      </c>
      <c r="J48" s="16">
        <v>245</v>
      </c>
      <c r="K48" s="16">
        <v>70</v>
      </c>
      <c r="L48" s="17">
        <v>17.5</v>
      </c>
      <c r="M48" s="20">
        <v>146</v>
      </c>
      <c r="N48" s="20" t="s">
        <v>20</v>
      </c>
      <c r="O48" s="29">
        <v>4650</v>
      </c>
      <c r="P48" s="30">
        <f t="shared" si="0"/>
        <v>2697.0000000000005</v>
      </c>
      <c r="Q48" s="30">
        <f t="shared" si="1"/>
        <v>2604.0000000000005</v>
      </c>
      <c r="R48" s="30">
        <f t="shared" si="2"/>
        <v>2511</v>
      </c>
      <c r="S48" s="30">
        <f t="shared" si="3"/>
        <v>2418</v>
      </c>
      <c r="T48" s="34"/>
      <c r="U48" s="32">
        <f t="shared" si="4"/>
        <v>0</v>
      </c>
      <c r="V48" s="16">
        <v>500</v>
      </c>
      <c r="W48" s="4" t="s">
        <v>5</v>
      </c>
      <c r="X48" s="4" t="s">
        <v>8</v>
      </c>
      <c r="Y48" s="4" t="s">
        <v>6</v>
      </c>
      <c r="Z48" s="3">
        <v>69</v>
      </c>
      <c r="AA48" s="35" t="s">
        <v>325</v>
      </c>
      <c r="AB48" s="35" t="s">
        <v>325</v>
      </c>
      <c r="AC48" s="3">
        <v>1236836</v>
      </c>
      <c r="AD48" s="3">
        <v>4548515041218</v>
      </c>
      <c r="AE48" s="4">
        <v>40</v>
      </c>
    </row>
    <row r="49" spans="1:31" x14ac:dyDescent="0.25">
      <c r="A49" s="54">
        <v>37</v>
      </c>
      <c r="B49" s="4">
        <v>62811</v>
      </c>
      <c r="C49" s="55">
        <v>4133400</v>
      </c>
      <c r="D49" s="56" t="s">
        <v>339</v>
      </c>
      <c r="E49" s="4" t="s">
        <v>366</v>
      </c>
      <c r="F49" s="4" t="s">
        <v>349</v>
      </c>
      <c r="G49" s="4" t="s">
        <v>167</v>
      </c>
      <c r="H49" s="4" t="s">
        <v>334</v>
      </c>
      <c r="I49" s="4" t="s">
        <v>128</v>
      </c>
      <c r="J49" s="20">
        <v>245</v>
      </c>
      <c r="K49" s="20">
        <v>70</v>
      </c>
      <c r="L49" s="20">
        <v>17.5</v>
      </c>
      <c r="M49" s="20">
        <v>136</v>
      </c>
      <c r="N49" s="20" t="s">
        <v>11</v>
      </c>
      <c r="O49" s="57">
        <v>4995</v>
      </c>
      <c r="P49" s="30">
        <f t="shared" si="0"/>
        <v>2897.1000000000004</v>
      </c>
      <c r="Q49" s="30">
        <f t="shared" si="1"/>
        <v>2797.2000000000003</v>
      </c>
      <c r="R49" s="30">
        <f t="shared" si="2"/>
        <v>2697.3</v>
      </c>
      <c r="S49" s="30">
        <f t="shared" si="3"/>
        <v>2597.4</v>
      </c>
      <c r="T49" s="34"/>
      <c r="U49" s="32">
        <f t="shared" si="4"/>
        <v>0</v>
      </c>
      <c r="V49" s="20">
        <v>457</v>
      </c>
      <c r="W49" s="4" t="s">
        <v>5</v>
      </c>
      <c r="X49" s="4" t="s">
        <v>5</v>
      </c>
      <c r="Y49" s="4" t="s">
        <v>6</v>
      </c>
      <c r="Z49" s="4">
        <v>73</v>
      </c>
      <c r="AA49" s="20" t="s">
        <v>325</v>
      </c>
      <c r="AB49" s="20" t="s">
        <v>325</v>
      </c>
      <c r="AC49" s="4">
        <v>1407612</v>
      </c>
      <c r="AD49" s="4"/>
      <c r="AE49" s="4">
        <v>7</v>
      </c>
    </row>
    <row r="50" spans="1:31" x14ac:dyDescent="0.25">
      <c r="A50" s="54">
        <v>38</v>
      </c>
      <c r="B50" s="3">
        <v>35294</v>
      </c>
      <c r="C50" s="10">
        <v>1664413</v>
      </c>
      <c r="D50" s="12" t="s">
        <v>113</v>
      </c>
      <c r="E50" s="4" t="s">
        <v>243</v>
      </c>
      <c r="F50" s="4" t="s">
        <v>9</v>
      </c>
      <c r="G50" s="4" t="s">
        <v>167</v>
      </c>
      <c r="H50" s="4" t="s">
        <v>334</v>
      </c>
      <c r="I50" s="4" t="s">
        <v>148</v>
      </c>
      <c r="J50" s="16">
        <v>8.5</v>
      </c>
      <c r="K50" s="16"/>
      <c r="L50" s="17">
        <v>17.5</v>
      </c>
      <c r="M50" s="20">
        <v>121</v>
      </c>
      <c r="N50" s="20" t="s">
        <v>3</v>
      </c>
      <c r="O50" s="29">
        <v>3993</v>
      </c>
      <c r="P50" s="30">
        <f t="shared" si="0"/>
        <v>2315.9400000000005</v>
      </c>
      <c r="Q50" s="30">
        <f t="shared" si="1"/>
        <v>2236.0800000000004</v>
      </c>
      <c r="R50" s="30">
        <f t="shared" si="2"/>
        <v>2156.2200000000003</v>
      </c>
      <c r="S50" s="30">
        <f t="shared" si="3"/>
        <v>2076.36</v>
      </c>
      <c r="T50" s="34"/>
      <c r="U50" s="32">
        <f t="shared" si="4"/>
        <v>0</v>
      </c>
      <c r="V50" s="16">
        <v>650</v>
      </c>
      <c r="W50" s="4" t="s">
        <v>10</v>
      </c>
      <c r="X50" s="4" t="s">
        <v>8</v>
      </c>
      <c r="Y50" s="4" t="s">
        <v>8</v>
      </c>
      <c r="Z50" s="3">
        <v>76</v>
      </c>
      <c r="AA50" s="35" t="s">
        <v>325</v>
      </c>
      <c r="AB50" s="35" t="s">
        <v>325</v>
      </c>
      <c r="AC50" s="3">
        <v>458486</v>
      </c>
      <c r="AD50" s="3">
        <v>8808956033637</v>
      </c>
      <c r="AE50" s="4">
        <v>1</v>
      </c>
    </row>
    <row r="51" spans="1:31" x14ac:dyDescent="0.25">
      <c r="A51" s="54">
        <v>39</v>
      </c>
      <c r="B51" s="3">
        <v>35295</v>
      </c>
      <c r="C51" s="10">
        <v>1663913</v>
      </c>
      <c r="D51" s="12" t="s">
        <v>113</v>
      </c>
      <c r="E51" s="4" t="s">
        <v>244</v>
      </c>
      <c r="F51" s="4" t="s">
        <v>9</v>
      </c>
      <c r="G51" s="4" t="s">
        <v>167</v>
      </c>
      <c r="H51" s="4" t="s">
        <v>334</v>
      </c>
      <c r="I51" s="4" t="s">
        <v>149</v>
      </c>
      <c r="J51" s="16">
        <v>9.5</v>
      </c>
      <c r="K51" s="16"/>
      <c r="L51" s="17">
        <v>17.5</v>
      </c>
      <c r="M51" s="20">
        <v>129</v>
      </c>
      <c r="N51" s="20" t="s">
        <v>3</v>
      </c>
      <c r="O51" s="29">
        <v>4475</v>
      </c>
      <c r="P51" s="30">
        <f t="shared" si="0"/>
        <v>2595.5000000000005</v>
      </c>
      <c r="Q51" s="30">
        <f t="shared" si="1"/>
        <v>2506.0000000000005</v>
      </c>
      <c r="R51" s="30">
        <f t="shared" si="2"/>
        <v>2416.5</v>
      </c>
      <c r="S51" s="30">
        <f t="shared" si="3"/>
        <v>2327</v>
      </c>
      <c r="T51" s="34"/>
      <c r="U51" s="32">
        <f t="shared" si="4"/>
        <v>0</v>
      </c>
      <c r="V51" s="16">
        <v>500</v>
      </c>
      <c r="W51" s="4" t="s">
        <v>10</v>
      </c>
      <c r="X51" s="4" t="s">
        <v>8</v>
      </c>
      <c r="Y51" s="4" t="s">
        <v>8</v>
      </c>
      <c r="Z51" s="3">
        <v>76</v>
      </c>
      <c r="AA51" s="35" t="s">
        <v>325</v>
      </c>
      <c r="AB51" s="35" t="s">
        <v>325</v>
      </c>
      <c r="AC51" s="3">
        <v>458496</v>
      </c>
      <c r="AD51" s="3">
        <v>8808956033651</v>
      </c>
      <c r="AE51" s="4">
        <v>0</v>
      </c>
    </row>
    <row r="52" spans="1:31" x14ac:dyDescent="0.25">
      <c r="A52" s="54">
        <v>40</v>
      </c>
      <c r="B52" s="3">
        <v>35305</v>
      </c>
      <c r="C52" s="10">
        <v>1661313</v>
      </c>
      <c r="D52" s="12" t="s">
        <v>113</v>
      </c>
      <c r="E52" s="4" t="s">
        <v>200</v>
      </c>
      <c r="F52" s="4" t="s">
        <v>13</v>
      </c>
      <c r="G52" s="4" t="s">
        <v>166</v>
      </c>
      <c r="H52" s="4" t="s">
        <v>334</v>
      </c>
      <c r="I52" s="4" t="s">
        <v>149</v>
      </c>
      <c r="J52" s="16">
        <v>9.5</v>
      </c>
      <c r="K52" s="16"/>
      <c r="L52" s="17">
        <v>17.5</v>
      </c>
      <c r="M52" s="20">
        <v>129</v>
      </c>
      <c r="N52" s="20" t="s">
        <v>3</v>
      </c>
      <c r="O52" s="29">
        <v>5006</v>
      </c>
      <c r="P52" s="30">
        <f t="shared" si="0"/>
        <v>2903.4800000000005</v>
      </c>
      <c r="Q52" s="30">
        <f t="shared" si="1"/>
        <v>2803.36</v>
      </c>
      <c r="R52" s="30">
        <f t="shared" si="2"/>
        <v>2703.2400000000002</v>
      </c>
      <c r="S52" s="30">
        <f t="shared" si="3"/>
        <v>2603.12</v>
      </c>
      <c r="T52" s="34"/>
      <c r="U52" s="32">
        <f t="shared" si="4"/>
        <v>0</v>
      </c>
      <c r="V52" s="16">
        <v>500</v>
      </c>
      <c r="W52" s="4" t="s">
        <v>10</v>
      </c>
      <c r="X52" s="4" t="s">
        <v>5</v>
      </c>
      <c r="Y52" s="4" t="s">
        <v>8</v>
      </c>
      <c r="Z52" s="3">
        <v>73</v>
      </c>
      <c r="AA52" s="35" t="s">
        <v>325</v>
      </c>
      <c r="AB52" s="35" t="s">
        <v>325</v>
      </c>
      <c r="AC52" s="3">
        <v>452645</v>
      </c>
      <c r="AD52" s="3">
        <v>8808956034481</v>
      </c>
      <c r="AE52" s="4">
        <v>1</v>
      </c>
    </row>
    <row r="53" spans="1:31" ht="18.75" customHeight="1" x14ac:dyDescent="0.3">
      <c r="A53" s="54">
        <v>41</v>
      </c>
      <c r="B53" s="5"/>
      <c r="C53" s="9"/>
      <c r="D53" s="5"/>
      <c r="E53" s="15" t="s">
        <v>161</v>
      </c>
      <c r="F53" s="7"/>
      <c r="G53" s="7"/>
      <c r="H53" s="7"/>
      <c r="I53" s="7"/>
      <c r="J53" s="19"/>
      <c r="K53" s="19"/>
      <c r="L53" s="18"/>
      <c r="M53" s="21"/>
      <c r="N53" s="21"/>
      <c r="O53" s="19"/>
      <c r="P53" s="8"/>
      <c r="Q53" s="8"/>
      <c r="R53" s="8"/>
      <c r="S53" s="8"/>
      <c r="T53" s="8"/>
      <c r="U53" s="8"/>
      <c r="V53" s="19"/>
      <c r="W53" s="7"/>
      <c r="X53" s="7"/>
      <c r="Y53" s="7"/>
      <c r="Z53" s="5"/>
      <c r="AA53" s="5"/>
      <c r="AB53" s="5"/>
      <c r="AC53" s="5"/>
      <c r="AD53" s="5"/>
      <c r="AE53" s="7"/>
    </row>
    <row r="54" spans="1:31" x14ac:dyDescent="0.25">
      <c r="A54" s="54">
        <v>42</v>
      </c>
      <c r="B54" s="3">
        <v>35507</v>
      </c>
      <c r="C54" s="10" t="s">
        <v>79</v>
      </c>
      <c r="D54" s="13" t="s">
        <v>114</v>
      </c>
      <c r="E54" s="4" t="s">
        <v>298</v>
      </c>
      <c r="F54" s="4" t="s">
        <v>71</v>
      </c>
      <c r="G54" s="4" t="s">
        <v>168</v>
      </c>
      <c r="H54" s="4" t="s">
        <v>334</v>
      </c>
      <c r="I54" s="4" t="s">
        <v>129</v>
      </c>
      <c r="J54" s="16">
        <v>245</v>
      </c>
      <c r="K54" s="16">
        <v>70</v>
      </c>
      <c r="L54" s="17">
        <v>19.5</v>
      </c>
      <c r="M54" s="20">
        <v>133</v>
      </c>
      <c r="N54" s="20" t="s">
        <v>11</v>
      </c>
      <c r="O54" s="29">
        <v>4687</v>
      </c>
      <c r="P54" s="30">
        <f t="shared" ref="P54:P81" si="5">O54*(1-$P$12)</f>
        <v>2718.4600000000005</v>
      </c>
      <c r="Q54" s="30">
        <f t="shared" ref="Q54:Q81" si="6">O54*(1-$Q$12)</f>
        <v>2624.7200000000003</v>
      </c>
      <c r="R54" s="30">
        <f t="shared" ref="R54:R81" si="7">O54*(1-$R$12)</f>
        <v>2530.98</v>
      </c>
      <c r="S54" s="30">
        <f t="shared" ref="S54:S81" si="8">O54*(1-$S$12)</f>
        <v>2437.2400000000002</v>
      </c>
      <c r="T54" s="34"/>
      <c r="U54" s="32">
        <f t="shared" ref="U54:U81" si="9">T54/V54</f>
        <v>0</v>
      </c>
      <c r="V54" s="16">
        <v>457</v>
      </c>
      <c r="W54" s="4" t="s">
        <v>4</v>
      </c>
      <c r="X54" s="4" t="s">
        <v>5</v>
      </c>
      <c r="Y54" s="4" t="s">
        <v>6</v>
      </c>
      <c r="Z54" s="3">
        <v>71</v>
      </c>
      <c r="AA54" s="35" t="s">
        <v>325</v>
      </c>
      <c r="AB54" s="35" t="s">
        <v>325</v>
      </c>
      <c r="AC54" s="3">
        <v>628372</v>
      </c>
      <c r="AD54" s="3">
        <v>4548515009584</v>
      </c>
      <c r="AE54" s="4">
        <v>2</v>
      </c>
    </row>
    <row r="55" spans="1:31" x14ac:dyDescent="0.25">
      <c r="A55" s="54">
        <v>43</v>
      </c>
      <c r="B55" s="3">
        <v>35459</v>
      </c>
      <c r="C55" s="10">
        <v>904009</v>
      </c>
      <c r="D55" s="14" t="s">
        <v>115</v>
      </c>
      <c r="E55" s="4" t="s">
        <v>177</v>
      </c>
      <c r="F55" s="4" t="s">
        <v>108</v>
      </c>
      <c r="G55" s="4" t="s">
        <v>165</v>
      </c>
      <c r="H55" s="4" t="s">
        <v>334</v>
      </c>
      <c r="I55" s="4" t="s">
        <v>129</v>
      </c>
      <c r="J55" s="16">
        <v>245</v>
      </c>
      <c r="K55" s="16">
        <v>70</v>
      </c>
      <c r="L55" s="17">
        <v>19.5</v>
      </c>
      <c r="M55" s="20">
        <v>135</v>
      </c>
      <c r="N55" s="20" t="s">
        <v>20</v>
      </c>
      <c r="O55" s="29">
        <v>3057</v>
      </c>
      <c r="P55" s="30">
        <f t="shared" si="5"/>
        <v>1773.0600000000002</v>
      </c>
      <c r="Q55" s="30">
        <f t="shared" si="6"/>
        <v>1711.92</v>
      </c>
      <c r="R55" s="30">
        <f t="shared" si="7"/>
        <v>1650.7800000000002</v>
      </c>
      <c r="S55" s="30">
        <f t="shared" si="8"/>
        <v>1589.64</v>
      </c>
      <c r="T55" s="34"/>
      <c r="U55" s="32">
        <f t="shared" si="9"/>
        <v>0</v>
      </c>
      <c r="V55" s="16">
        <v>457</v>
      </c>
      <c r="W55" s="4" t="s">
        <v>10</v>
      </c>
      <c r="X55" s="4" t="s">
        <v>8</v>
      </c>
      <c r="Y55" s="4" t="s">
        <v>5</v>
      </c>
      <c r="Z55" s="3">
        <v>74</v>
      </c>
      <c r="AA55" s="35" t="s">
        <v>325</v>
      </c>
      <c r="AB55" s="35" t="s">
        <v>325</v>
      </c>
      <c r="AC55" s="3">
        <v>1413885</v>
      </c>
      <c r="AD55" s="3">
        <v>6942659920169</v>
      </c>
      <c r="AE55" s="4">
        <v>80</v>
      </c>
    </row>
    <row r="56" spans="1:31" x14ac:dyDescent="0.25">
      <c r="A56" s="54">
        <v>44</v>
      </c>
      <c r="B56" s="3">
        <v>51946</v>
      </c>
      <c r="C56" s="10">
        <v>2280713</v>
      </c>
      <c r="D56" s="12" t="s">
        <v>113</v>
      </c>
      <c r="E56" s="4" t="s">
        <v>245</v>
      </c>
      <c r="F56" s="4" t="s">
        <v>23</v>
      </c>
      <c r="G56" s="4" t="s">
        <v>167</v>
      </c>
      <c r="H56" s="4" t="s">
        <v>334</v>
      </c>
      <c r="I56" s="4" t="s">
        <v>129</v>
      </c>
      <c r="J56" s="16">
        <v>245</v>
      </c>
      <c r="K56" s="16">
        <v>70</v>
      </c>
      <c r="L56" s="17">
        <v>19.5</v>
      </c>
      <c r="M56" s="20">
        <v>136</v>
      </c>
      <c r="N56" s="20" t="s">
        <v>11</v>
      </c>
      <c r="O56" s="29">
        <v>5190</v>
      </c>
      <c r="P56" s="30">
        <f t="shared" si="5"/>
        <v>3010.2000000000003</v>
      </c>
      <c r="Q56" s="30">
        <f t="shared" si="6"/>
        <v>2906.4</v>
      </c>
      <c r="R56" s="30">
        <f t="shared" si="7"/>
        <v>2802.6000000000004</v>
      </c>
      <c r="S56" s="30">
        <f t="shared" si="8"/>
        <v>2698.8</v>
      </c>
      <c r="T56" s="34"/>
      <c r="U56" s="32">
        <f t="shared" si="9"/>
        <v>0</v>
      </c>
      <c r="V56" s="16">
        <v>457</v>
      </c>
      <c r="W56" s="4" t="s">
        <v>10</v>
      </c>
      <c r="X56" s="4" t="s">
        <v>5</v>
      </c>
      <c r="Y56" s="4" t="s">
        <v>8</v>
      </c>
      <c r="Z56" s="3">
        <v>75</v>
      </c>
      <c r="AA56" s="35" t="s">
        <v>325</v>
      </c>
      <c r="AB56" s="35" t="s">
        <v>325</v>
      </c>
      <c r="AC56" s="3">
        <v>459892</v>
      </c>
      <c r="AD56" s="3">
        <v>8808956291709</v>
      </c>
      <c r="AE56" s="4">
        <v>0</v>
      </c>
    </row>
    <row r="57" spans="1:31" x14ac:dyDescent="0.25">
      <c r="A57" s="54">
        <v>45</v>
      </c>
      <c r="B57" s="3">
        <v>35508</v>
      </c>
      <c r="C57" s="10" t="s">
        <v>80</v>
      </c>
      <c r="D57" s="13" t="s">
        <v>114</v>
      </c>
      <c r="E57" s="4" t="s">
        <v>299</v>
      </c>
      <c r="F57" s="4" t="s">
        <v>71</v>
      </c>
      <c r="G57" s="4" t="s">
        <v>168</v>
      </c>
      <c r="H57" s="4" t="s">
        <v>334</v>
      </c>
      <c r="I57" s="4" t="s">
        <v>129</v>
      </c>
      <c r="J57" s="16">
        <v>245</v>
      </c>
      <c r="K57" s="16">
        <v>70</v>
      </c>
      <c r="L57" s="17">
        <v>19.5</v>
      </c>
      <c r="M57" s="20">
        <v>136</v>
      </c>
      <c r="N57" s="20" t="s">
        <v>11</v>
      </c>
      <c r="O57" s="29">
        <v>4769</v>
      </c>
      <c r="P57" s="30">
        <f t="shared" si="5"/>
        <v>2766.0200000000004</v>
      </c>
      <c r="Q57" s="30">
        <f t="shared" si="6"/>
        <v>2670.6400000000003</v>
      </c>
      <c r="R57" s="30">
        <f t="shared" si="7"/>
        <v>2575.2600000000002</v>
      </c>
      <c r="S57" s="30">
        <f t="shared" si="8"/>
        <v>2479.88</v>
      </c>
      <c r="T57" s="34"/>
      <c r="U57" s="32">
        <f t="shared" si="9"/>
        <v>0</v>
      </c>
      <c r="V57" s="16">
        <v>457</v>
      </c>
      <c r="W57" s="4" t="s">
        <v>4</v>
      </c>
      <c r="X57" s="4" t="s">
        <v>5</v>
      </c>
      <c r="Y57" s="4" t="s">
        <v>6</v>
      </c>
      <c r="Z57" s="3">
        <v>71</v>
      </c>
      <c r="AA57" s="35" t="s">
        <v>325</v>
      </c>
      <c r="AB57" s="35" t="s">
        <v>325</v>
      </c>
      <c r="AC57" s="3">
        <v>628373</v>
      </c>
      <c r="AD57" s="3">
        <v>4548515009591</v>
      </c>
      <c r="AE57" s="4">
        <v>0</v>
      </c>
    </row>
    <row r="58" spans="1:31" x14ac:dyDescent="0.25">
      <c r="A58" s="54">
        <v>46</v>
      </c>
      <c r="B58" s="3">
        <v>44378</v>
      </c>
      <c r="C58" s="10">
        <v>2229013</v>
      </c>
      <c r="D58" s="12" t="s">
        <v>113</v>
      </c>
      <c r="E58" s="4" t="s">
        <v>178</v>
      </c>
      <c r="F58" s="4" t="s">
        <v>19</v>
      </c>
      <c r="G58" s="4" t="s">
        <v>165</v>
      </c>
      <c r="H58" s="4" t="s">
        <v>334</v>
      </c>
      <c r="I58" s="4" t="s">
        <v>129</v>
      </c>
      <c r="J58" s="16">
        <v>245</v>
      </c>
      <c r="K58" s="16">
        <v>70</v>
      </c>
      <c r="L58" s="17">
        <v>19.5</v>
      </c>
      <c r="M58" s="20">
        <v>143</v>
      </c>
      <c r="N58" s="20" t="s">
        <v>3</v>
      </c>
      <c r="O58" s="29">
        <v>5400</v>
      </c>
      <c r="P58" s="30">
        <f t="shared" si="5"/>
        <v>3132.0000000000005</v>
      </c>
      <c r="Q58" s="30">
        <f t="shared" si="6"/>
        <v>3024.0000000000005</v>
      </c>
      <c r="R58" s="30">
        <f t="shared" si="7"/>
        <v>2916</v>
      </c>
      <c r="S58" s="30">
        <f t="shared" si="8"/>
        <v>2808</v>
      </c>
      <c r="T58" s="34"/>
      <c r="U58" s="32">
        <f t="shared" si="9"/>
        <v>0</v>
      </c>
      <c r="V58" s="16">
        <v>457</v>
      </c>
      <c r="W58" s="4" t="s">
        <v>4</v>
      </c>
      <c r="X58" s="4" t="s">
        <v>8</v>
      </c>
      <c r="Y58" s="4" t="s">
        <v>8</v>
      </c>
      <c r="Z58" s="3">
        <v>72</v>
      </c>
      <c r="AA58" s="35" t="s">
        <v>325</v>
      </c>
      <c r="AB58" s="35" t="s">
        <v>325</v>
      </c>
      <c r="AC58" s="3">
        <v>458692</v>
      </c>
      <c r="AD58" s="3">
        <v>8808956231866</v>
      </c>
      <c r="AE58" s="4">
        <v>30</v>
      </c>
    </row>
    <row r="59" spans="1:31" x14ac:dyDescent="0.25">
      <c r="A59" s="54">
        <v>47</v>
      </c>
      <c r="B59" s="3">
        <v>35509</v>
      </c>
      <c r="C59" s="10" t="s">
        <v>81</v>
      </c>
      <c r="D59" s="13" t="s">
        <v>114</v>
      </c>
      <c r="E59" s="4" t="s">
        <v>300</v>
      </c>
      <c r="F59" s="4" t="s">
        <v>71</v>
      </c>
      <c r="G59" s="4" t="s">
        <v>168</v>
      </c>
      <c r="H59" s="4" t="s">
        <v>334</v>
      </c>
      <c r="I59" s="4" t="s">
        <v>130</v>
      </c>
      <c r="J59" s="16">
        <v>265</v>
      </c>
      <c r="K59" s="16">
        <v>70</v>
      </c>
      <c r="L59" s="17">
        <v>19.5</v>
      </c>
      <c r="M59" s="20">
        <v>140</v>
      </c>
      <c r="N59" s="20" t="s">
        <v>11</v>
      </c>
      <c r="O59" s="29">
        <v>4975</v>
      </c>
      <c r="P59" s="30">
        <f t="shared" si="5"/>
        <v>2885.5000000000005</v>
      </c>
      <c r="Q59" s="30">
        <f t="shared" si="6"/>
        <v>2786.0000000000005</v>
      </c>
      <c r="R59" s="30">
        <f t="shared" si="7"/>
        <v>2686.5</v>
      </c>
      <c r="S59" s="30">
        <f t="shared" si="8"/>
        <v>2587</v>
      </c>
      <c r="T59" s="34"/>
      <c r="U59" s="32">
        <f t="shared" si="9"/>
        <v>0</v>
      </c>
      <c r="V59" s="16">
        <v>430</v>
      </c>
      <c r="W59" s="4" t="s">
        <v>4</v>
      </c>
      <c r="X59" s="4" t="s">
        <v>5</v>
      </c>
      <c r="Y59" s="4" t="s">
        <v>6</v>
      </c>
      <c r="Z59" s="3">
        <v>70</v>
      </c>
      <c r="AA59" s="35" t="s">
        <v>325</v>
      </c>
      <c r="AB59" s="35" t="s">
        <v>325</v>
      </c>
      <c r="AC59" s="3">
        <v>628374</v>
      </c>
      <c r="AD59" s="3">
        <v>4548515009607</v>
      </c>
      <c r="AE59" s="4">
        <v>40</v>
      </c>
    </row>
    <row r="60" spans="1:31" ht="15" customHeight="1" x14ac:dyDescent="0.25">
      <c r="A60" s="54">
        <v>48</v>
      </c>
      <c r="B60" s="3">
        <v>35511</v>
      </c>
      <c r="C60" s="10" t="s">
        <v>83</v>
      </c>
      <c r="D60" s="13" t="s">
        <v>114</v>
      </c>
      <c r="E60" s="4" t="s">
        <v>179</v>
      </c>
      <c r="F60" s="4" t="s">
        <v>84</v>
      </c>
      <c r="G60" s="4" t="s">
        <v>165</v>
      </c>
      <c r="H60" s="4" t="s">
        <v>334</v>
      </c>
      <c r="I60" s="4" t="s">
        <v>130</v>
      </c>
      <c r="J60" s="16">
        <v>265</v>
      </c>
      <c r="K60" s="16">
        <v>70</v>
      </c>
      <c r="L60" s="17">
        <v>19.5</v>
      </c>
      <c r="M60" s="20">
        <v>143</v>
      </c>
      <c r="N60" s="20" t="s">
        <v>20</v>
      </c>
      <c r="O60" s="29">
        <v>5140</v>
      </c>
      <c r="P60" s="30">
        <f t="shared" si="5"/>
        <v>2981.2000000000003</v>
      </c>
      <c r="Q60" s="30">
        <f t="shared" si="6"/>
        <v>2878.4</v>
      </c>
      <c r="R60" s="30">
        <f t="shared" si="7"/>
        <v>2775.6000000000004</v>
      </c>
      <c r="S60" s="30">
        <f t="shared" si="8"/>
        <v>2672.8</v>
      </c>
      <c r="T60" s="34"/>
      <c r="U60" s="32">
        <f t="shared" si="9"/>
        <v>0</v>
      </c>
      <c r="V60" s="16">
        <v>430</v>
      </c>
      <c r="W60" s="4" t="s">
        <v>4</v>
      </c>
      <c r="X60" s="4" t="s">
        <v>8</v>
      </c>
      <c r="Y60" s="4" t="s">
        <v>8</v>
      </c>
      <c r="Z60" s="3">
        <v>72</v>
      </c>
      <c r="AA60" s="35" t="s">
        <v>325</v>
      </c>
      <c r="AB60" s="35" t="s">
        <v>325</v>
      </c>
      <c r="AC60" s="3">
        <v>628514</v>
      </c>
      <c r="AD60" s="3">
        <v>4968814996970</v>
      </c>
      <c r="AE60" s="58" t="s">
        <v>392</v>
      </c>
    </row>
    <row r="61" spans="1:31" x14ac:dyDescent="0.25">
      <c r="A61" s="54">
        <v>49</v>
      </c>
      <c r="B61" s="3">
        <v>35444</v>
      </c>
      <c r="C61" s="10">
        <v>1881713</v>
      </c>
      <c r="D61" s="12" t="s">
        <v>113</v>
      </c>
      <c r="E61" s="4" t="s">
        <v>180</v>
      </c>
      <c r="F61" s="4" t="s">
        <v>30</v>
      </c>
      <c r="G61" s="4" t="s">
        <v>165</v>
      </c>
      <c r="H61" s="4" t="s">
        <v>334</v>
      </c>
      <c r="I61" s="4" t="s">
        <v>130</v>
      </c>
      <c r="J61" s="16">
        <v>265</v>
      </c>
      <c r="K61" s="16">
        <v>70</v>
      </c>
      <c r="L61" s="17">
        <v>19.5</v>
      </c>
      <c r="M61" s="20">
        <v>143</v>
      </c>
      <c r="N61" s="20" t="s">
        <v>20</v>
      </c>
      <c r="O61" s="29">
        <v>5591</v>
      </c>
      <c r="P61" s="30">
        <f t="shared" si="5"/>
        <v>3242.78</v>
      </c>
      <c r="Q61" s="30">
        <f t="shared" si="6"/>
        <v>3130.9600000000005</v>
      </c>
      <c r="R61" s="30">
        <f t="shared" si="7"/>
        <v>3019.1400000000003</v>
      </c>
      <c r="S61" s="30">
        <f t="shared" si="8"/>
        <v>2907.32</v>
      </c>
      <c r="T61" s="34"/>
      <c r="U61" s="32">
        <f t="shared" si="9"/>
        <v>0</v>
      </c>
      <c r="V61" s="16">
        <v>430</v>
      </c>
      <c r="W61" s="4" t="s">
        <v>4</v>
      </c>
      <c r="X61" s="4" t="s">
        <v>8</v>
      </c>
      <c r="Y61" s="4" t="s">
        <v>6</v>
      </c>
      <c r="Z61" s="3">
        <v>70</v>
      </c>
      <c r="AA61" s="35" t="s">
        <v>325</v>
      </c>
      <c r="AB61" s="35" t="s">
        <v>325</v>
      </c>
      <c r="AC61" s="3">
        <v>458311</v>
      </c>
      <c r="AD61" s="3">
        <v>8808956068387</v>
      </c>
      <c r="AE61" s="58" t="s">
        <v>392</v>
      </c>
    </row>
    <row r="62" spans="1:31" ht="15" customHeight="1" x14ac:dyDescent="0.25">
      <c r="A62" s="54">
        <v>50</v>
      </c>
      <c r="B62" s="3">
        <v>51947</v>
      </c>
      <c r="C62" s="10">
        <v>2144343</v>
      </c>
      <c r="D62" s="12" t="s">
        <v>113</v>
      </c>
      <c r="E62" s="4" t="s">
        <v>181</v>
      </c>
      <c r="F62" s="4" t="s">
        <v>19</v>
      </c>
      <c r="G62" s="4" t="s">
        <v>165</v>
      </c>
      <c r="H62" s="4" t="s">
        <v>334</v>
      </c>
      <c r="I62" s="4" t="s">
        <v>130</v>
      </c>
      <c r="J62" s="16">
        <v>265</v>
      </c>
      <c r="K62" s="16">
        <v>70</v>
      </c>
      <c r="L62" s="17">
        <v>19.5</v>
      </c>
      <c r="M62" s="20">
        <v>143</v>
      </c>
      <c r="N62" s="20" t="s">
        <v>20</v>
      </c>
      <c r="O62" s="29">
        <v>5137</v>
      </c>
      <c r="P62" s="30">
        <f t="shared" si="5"/>
        <v>2979.4600000000005</v>
      </c>
      <c r="Q62" s="30">
        <f t="shared" si="6"/>
        <v>2876.7200000000003</v>
      </c>
      <c r="R62" s="30">
        <f t="shared" si="7"/>
        <v>2773.98</v>
      </c>
      <c r="S62" s="30">
        <f t="shared" si="8"/>
        <v>2671.2400000000002</v>
      </c>
      <c r="T62" s="34"/>
      <c r="U62" s="32">
        <f t="shared" si="9"/>
        <v>0</v>
      </c>
      <c r="V62" s="16">
        <v>430</v>
      </c>
      <c r="W62" s="4" t="s">
        <v>4</v>
      </c>
      <c r="X62" s="4" t="s">
        <v>8</v>
      </c>
      <c r="Y62" s="4" t="s">
        <v>8</v>
      </c>
      <c r="Z62" s="3">
        <v>71</v>
      </c>
      <c r="AA62" s="35" t="s">
        <v>325</v>
      </c>
      <c r="AB62" s="35" t="s">
        <v>325</v>
      </c>
      <c r="AC62" s="3">
        <v>458694</v>
      </c>
      <c r="AD62" s="3">
        <v>8808956124519</v>
      </c>
      <c r="AE62" s="58" t="s">
        <v>392</v>
      </c>
    </row>
    <row r="63" spans="1:31" x14ac:dyDescent="0.25">
      <c r="A63" s="54">
        <v>51</v>
      </c>
      <c r="B63" s="3">
        <v>35460</v>
      </c>
      <c r="C63" s="10">
        <v>904010</v>
      </c>
      <c r="D63" s="14" t="s">
        <v>115</v>
      </c>
      <c r="E63" s="4" t="s">
        <v>182</v>
      </c>
      <c r="F63" s="4" t="s">
        <v>108</v>
      </c>
      <c r="G63" s="4" t="s">
        <v>165</v>
      </c>
      <c r="H63" s="4" t="s">
        <v>334</v>
      </c>
      <c r="I63" s="4" t="s">
        <v>130</v>
      </c>
      <c r="J63" s="16">
        <v>265</v>
      </c>
      <c r="K63" s="16">
        <v>70</v>
      </c>
      <c r="L63" s="17">
        <v>19.5</v>
      </c>
      <c r="M63" s="20">
        <v>143</v>
      </c>
      <c r="N63" s="20" t="s">
        <v>20</v>
      </c>
      <c r="O63" s="29">
        <v>3183</v>
      </c>
      <c r="P63" s="30">
        <f t="shared" si="5"/>
        <v>1846.1400000000003</v>
      </c>
      <c r="Q63" s="30">
        <f t="shared" si="6"/>
        <v>1782.4800000000002</v>
      </c>
      <c r="R63" s="30">
        <f t="shared" si="7"/>
        <v>1718.8200000000002</v>
      </c>
      <c r="S63" s="30">
        <f t="shared" si="8"/>
        <v>1655.16</v>
      </c>
      <c r="T63" s="34"/>
      <c r="U63" s="32">
        <f t="shared" si="9"/>
        <v>0</v>
      </c>
      <c r="V63" s="16">
        <v>430</v>
      </c>
      <c r="W63" s="4" t="s">
        <v>10</v>
      </c>
      <c r="X63" s="4" t="s">
        <v>8</v>
      </c>
      <c r="Y63" s="4" t="s">
        <v>5</v>
      </c>
      <c r="Z63" s="3">
        <v>74</v>
      </c>
      <c r="AA63" s="35" t="s">
        <v>325</v>
      </c>
      <c r="AB63" s="35" t="s">
        <v>325</v>
      </c>
      <c r="AC63" s="3">
        <v>1413890</v>
      </c>
      <c r="AD63" s="3">
        <v>6942659920497</v>
      </c>
      <c r="AE63" s="4">
        <v>0</v>
      </c>
    </row>
    <row r="64" spans="1:31" x14ac:dyDescent="0.25">
      <c r="A64" s="54">
        <v>52</v>
      </c>
      <c r="B64" s="4">
        <v>56796</v>
      </c>
      <c r="C64" s="55">
        <v>2528200</v>
      </c>
      <c r="D64" s="56" t="s">
        <v>339</v>
      </c>
      <c r="E64" s="4" t="s">
        <v>389</v>
      </c>
      <c r="F64" s="4" t="s">
        <v>347</v>
      </c>
      <c r="G64" s="4" t="s">
        <v>165</v>
      </c>
      <c r="H64" s="4" t="s">
        <v>334</v>
      </c>
      <c r="I64" s="4" t="s">
        <v>130</v>
      </c>
      <c r="J64" s="20">
        <v>265</v>
      </c>
      <c r="K64" s="20">
        <v>70</v>
      </c>
      <c r="L64" s="20">
        <v>19.5</v>
      </c>
      <c r="M64" s="20">
        <v>143</v>
      </c>
      <c r="N64" s="20" t="s">
        <v>20</v>
      </c>
      <c r="O64" s="57">
        <v>4848</v>
      </c>
      <c r="P64" s="30">
        <f t="shared" si="5"/>
        <v>2811.84</v>
      </c>
      <c r="Q64" s="30">
        <f t="shared" si="6"/>
        <v>2714.88</v>
      </c>
      <c r="R64" s="30">
        <f t="shared" si="7"/>
        <v>2617.92</v>
      </c>
      <c r="S64" s="30">
        <f t="shared" si="8"/>
        <v>2520.96</v>
      </c>
      <c r="T64" s="34"/>
      <c r="U64" s="32">
        <f t="shared" si="9"/>
        <v>0</v>
      </c>
      <c r="V64" s="20">
        <v>430</v>
      </c>
      <c r="W64" s="4" t="s">
        <v>4</v>
      </c>
      <c r="X64" s="4" t="s">
        <v>6</v>
      </c>
      <c r="Y64" s="4" t="s">
        <v>8</v>
      </c>
      <c r="Z64" s="4">
        <v>72</v>
      </c>
      <c r="AA64" s="20" t="s">
        <v>325</v>
      </c>
      <c r="AB64" s="20" t="s">
        <v>325</v>
      </c>
      <c r="AC64" s="4">
        <v>584300</v>
      </c>
      <c r="AD64" s="3">
        <v>8019227252828</v>
      </c>
      <c r="AE64" s="4">
        <v>40</v>
      </c>
    </row>
    <row r="65" spans="1:31" ht="15" customHeight="1" x14ac:dyDescent="0.25">
      <c r="A65" s="54">
        <v>53</v>
      </c>
      <c r="B65" s="3">
        <v>35302</v>
      </c>
      <c r="C65" s="10">
        <v>2263623</v>
      </c>
      <c r="D65" s="12" t="s">
        <v>113</v>
      </c>
      <c r="E65" s="4" t="s">
        <v>203</v>
      </c>
      <c r="F65" s="4" t="s">
        <v>12</v>
      </c>
      <c r="G65" s="4" t="s">
        <v>166</v>
      </c>
      <c r="H65" s="4" t="s">
        <v>334</v>
      </c>
      <c r="I65" s="4" t="s">
        <v>132</v>
      </c>
      <c r="J65" s="16">
        <v>285</v>
      </c>
      <c r="K65" s="16">
        <v>70</v>
      </c>
      <c r="L65" s="17">
        <v>19.5</v>
      </c>
      <c r="M65" s="20">
        <v>146</v>
      </c>
      <c r="N65" s="20" t="s">
        <v>11</v>
      </c>
      <c r="O65" s="29">
        <v>5497</v>
      </c>
      <c r="P65" s="30">
        <f t="shared" si="5"/>
        <v>3188.26</v>
      </c>
      <c r="Q65" s="30">
        <f t="shared" si="6"/>
        <v>3078.32</v>
      </c>
      <c r="R65" s="30">
        <f t="shared" si="7"/>
        <v>2968.38</v>
      </c>
      <c r="S65" s="30">
        <f t="shared" si="8"/>
        <v>2858.44</v>
      </c>
      <c r="T65" s="34"/>
      <c r="U65" s="32">
        <f t="shared" si="9"/>
        <v>0</v>
      </c>
      <c r="V65" s="16">
        <v>360</v>
      </c>
      <c r="W65" s="4" t="s">
        <v>5</v>
      </c>
      <c r="X65" s="4" t="s">
        <v>8</v>
      </c>
      <c r="Y65" s="4" t="s">
        <v>6</v>
      </c>
      <c r="Z65" s="3">
        <v>69</v>
      </c>
      <c r="AA65" s="35" t="s">
        <v>325</v>
      </c>
      <c r="AB65" s="35" t="s">
        <v>325</v>
      </c>
      <c r="AC65" s="3">
        <v>459749</v>
      </c>
      <c r="AD65" s="3">
        <v>8808956271718</v>
      </c>
      <c r="AE65" s="4">
        <v>0</v>
      </c>
    </row>
    <row r="66" spans="1:31" x14ac:dyDescent="0.25">
      <c r="A66" s="54">
        <v>54</v>
      </c>
      <c r="B66" s="3">
        <v>35374</v>
      </c>
      <c r="C66" s="10">
        <v>2267683</v>
      </c>
      <c r="D66" s="12" t="s">
        <v>113</v>
      </c>
      <c r="E66" s="4" t="s">
        <v>249</v>
      </c>
      <c r="F66" s="4" t="s">
        <v>23</v>
      </c>
      <c r="G66" s="4" t="s">
        <v>167</v>
      </c>
      <c r="H66" s="4" t="s">
        <v>334</v>
      </c>
      <c r="I66" s="4" t="s">
        <v>132</v>
      </c>
      <c r="J66" s="16">
        <v>285</v>
      </c>
      <c r="K66" s="16">
        <v>70</v>
      </c>
      <c r="L66" s="17">
        <v>19.5</v>
      </c>
      <c r="M66" s="20">
        <v>146</v>
      </c>
      <c r="N66" s="20" t="s">
        <v>11</v>
      </c>
      <c r="O66" s="29">
        <v>5497</v>
      </c>
      <c r="P66" s="30">
        <f t="shared" si="5"/>
        <v>3188.26</v>
      </c>
      <c r="Q66" s="30">
        <f t="shared" si="6"/>
        <v>3078.32</v>
      </c>
      <c r="R66" s="30">
        <f t="shared" si="7"/>
        <v>2968.38</v>
      </c>
      <c r="S66" s="30">
        <f t="shared" si="8"/>
        <v>2858.44</v>
      </c>
      <c r="T66" s="34"/>
      <c r="U66" s="32">
        <f t="shared" si="9"/>
        <v>0</v>
      </c>
      <c r="V66" s="16">
        <v>360</v>
      </c>
      <c r="W66" s="4" t="s">
        <v>4</v>
      </c>
      <c r="X66" s="4" t="s">
        <v>5</v>
      </c>
      <c r="Y66" s="4" t="s">
        <v>8</v>
      </c>
      <c r="Z66" s="3">
        <v>75</v>
      </c>
      <c r="AA66" s="35" t="s">
        <v>325</v>
      </c>
      <c r="AB66" s="35" t="s">
        <v>325</v>
      </c>
      <c r="AC66" s="3">
        <v>448902</v>
      </c>
      <c r="AD66" s="3">
        <v>8808956276553</v>
      </c>
      <c r="AE66" s="4">
        <v>60</v>
      </c>
    </row>
    <row r="67" spans="1:31" x14ac:dyDescent="0.25">
      <c r="A67" s="54">
        <v>55</v>
      </c>
      <c r="B67" s="3">
        <v>35510</v>
      </c>
      <c r="C67" s="10" t="s">
        <v>82</v>
      </c>
      <c r="D67" s="13" t="s">
        <v>114</v>
      </c>
      <c r="E67" s="4" t="s">
        <v>302</v>
      </c>
      <c r="F67" s="4" t="s">
        <v>71</v>
      </c>
      <c r="G67" s="4" t="s">
        <v>168</v>
      </c>
      <c r="H67" s="4" t="s">
        <v>334</v>
      </c>
      <c r="I67" s="4" t="s">
        <v>132</v>
      </c>
      <c r="J67" s="16">
        <v>285</v>
      </c>
      <c r="K67" s="16">
        <v>70</v>
      </c>
      <c r="L67" s="17">
        <v>19.5</v>
      </c>
      <c r="M67" s="20">
        <v>146</v>
      </c>
      <c r="N67" s="20" t="s">
        <v>11</v>
      </c>
      <c r="O67" s="29">
        <v>5662</v>
      </c>
      <c r="P67" s="30">
        <f t="shared" si="5"/>
        <v>3283.9600000000005</v>
      </c>
      <c r="Q67" s="30">
        <f t="shared" si="6"/>
        <v>3170.7200000000003</v>
      </c>
      <c r="R67" s="30">
        <f t="shared" si="7"/>
        <v>3057.48</v>
      </c>
      <c r="S67" s="30">
        <f t="shared" si="8"/>
        <v>2944.2400000000002</v>
      </c>
      <c r="T67" s="34"/>
      <c r="U67" s="32">
        <f t="shared" si="9"/>
        <v>0</v>
      </c>
      <c r="V67" s="16">
        <v>360</v>
      </c>
      <c r="W67" s="4" t="s">
        <v>4</v>
      </c>
      <c r="X67" s="4" t="s">
        <v>5</v>
      </c>
      <c r="Y67" s="4" t="s">
        <v>6</v>
      </c>
      <c r="Z67" s="3">
        <v>71</v>
      </c>
      <c r="AA67" s="35" t="s">
        <v>325</v>
      </c>
      <c r="AB67" s="35" t="s">
        <v>325</v>
      </c>
      <c r="AC67" s="3">
        <v>628375</v>
      </c>
      <c r="AD67" s="3">
        <v>4548515009614</v>
      </c>
      <c r="AE67" s="58" t="s">
        <v>392</v>
      </c>
    </row>
    <row r="68" spans="1:31" x14ac:dyDescent="0.25">
      <c r="A68" s="54">
        <v>56</v>
      </c>
      <c r="B68" s="3">
        <v>35486</v>
      </c>
      <c r="C68" s="10" t="s">
        <v>56</v>
      </c>
      <c r="D68" s="13" t="s">
        <v>114</v>
      </c>
      <c r="E68" s="4" t="s">
        <v>250</v>
      </c>
      <c r="F68" s="4" t="s">
        <v>53</v>
      </c>
      <c r="G68" s="4" t="s">
        <v>167</v>
      </c>
      <c r="H68" s="4" t="s">
        <v>334</v>
      </c>
      <c r="I68" s="4" t="s">
        <v>132</v>
      </c>
      <c r="J68" s="16">
        <v>285</v>
      </c>
      <c r="K68" s="16">
        <v>70</v>
      </c>
      <c r="L68" s="17">
        <v>19.5</v>
      </c>
      <c r="M68" s="20">
        <v>146</v>
      </c>
      <c r="N68" s="20" t="s">
        <v>11</v>
      </c>
      <c r="O68" s="29">
        <v>5662</v>
      </c>
      <c r="P68" s="30">
        <f t="shared" si="5"/>
        <v>3283.9600000000005</v>
      </c>
      <c r="Q68" s="30">
        <f t="shared" si="6"/>
        <v>3170.7200000000003</v>
      </c>
      <c r="R68" s="30">
        <f t="shared" si="7"/>
        <v>3057.48</v>
      </c>
      <c r="S68" s="30">
        <f t="shared" si="8"/>
        <v>2944.2400000000002</v>
      </c>
      <c r="T68" s="34"/>
      <c r="U68" s="32">
        <f t="shared" si="9"/>
        <v>0</v>
      </c>
      <c r="V68" s="16">
        <v>360</v>
      </c>
      <c r="W68" s="4" t="s">
        <v>10</v>
      </c>
      <c r="X68" s="4" t="s">
        <v>5</v>
      </c>
      <c r="Y68" s="4" t="s">
        <v>6</v>
      </c>
      <c r="Z68" s="3">
        <v>72</v>
      </c>
      <c r="AA68" s="35" t="s">
        <v>325</v>
      </c>
      <c r="AB68" s="35" t="s">
        <v>325</v>
      </c>
      <c r="AC68" s="3">
        <v>628721</v>
      </c>
      <c r="AD68" s="3">
        <v>4968814920104</v>
      </c>
      <c r="AE68" s="4">
        <v>15</v>
      </c>
    </row>
    <row r="69" spans="1:31" x14ac:dyDescent="0.25">
      <c r="A69" s="54">
        <v>57</v>
      </c>
      <c r="B69" s="3">
        <v>35365</v>
      </c>
      <c r="C69" s="10">
        <v>2228713</v>
      </c>
      <c r="D69" s="12" t="s">
        <v>113</v>
      </c>
      <c r="E69" s="4" t="s">
        <v>189</v>
      </c>
      <c r="F69" s="4" t="s">
        <v>19</v>
      </c>
      <c r="G69" s="4" t="s">
        <v>165</v>
      </c>
      <c r="H69" s="4" t="s">
        <v>334</v>
      </c>
      <c r="I69" s="4" t="s">
        <v>132</v>
      </c>
      <c r="J69" s="16">
        <v>285</v>
      </c>
      <c r="K69" s="16">
        <v>70</v>
      </c>
      <c r="L69" s="17">
        <v>19.5</v>
      </c>
      <c r="M69" s="20">
        <v>150</v>
      </c>
      <c r="N69" s="20" t="s">
        <v>20</v>
      </c>
      <c r="O69" s="29">
        <v>6310</v>
      </c>
      <c r="P69" s="30">
        <f t="shared" si="5"/>
        <v>3659.8000000000006</v>
      </c>
      <c r="Q69" s="30">
        <f t="shared" si="6"/>
        <v>3533.6000000000004</v>
      </c>
      <c r="R69" s="30">
        <f t="shared" si="7"/>
        <v>3407.4</v>
      </c>
      <c r="S69" s="30">
        <f t="shared" si="8"/>
        <v>3281.2000000000003</v>
      </c>
      <c r="T69" s="34"/>
      <c r="U69" s="32">
        <f t="shared" si="9"/>
        <v>0</v>
      </c>
      <c r="V69" s="16">
        <v>360</v>
      </c>
      <c r="W69" s="4" t="s">
        <v>4</v>
      </c>
      <c r="X69" s="4" t="s">
        <v>5</v>
      </c>
      <c r="Y69" s="4" t="s">
        <v>8</v>
      </c>
      <c r="Z69" s="3">
        <v>73</v>
      </c>
      <c r="AA69" s="35" t="s">
        <v>325</v>
      </c>
      <c r="AB69" s="35" t="s">
        <v>325</v>
      </c>
      <c r="AC69" s="3">
        <v>458696</v>
      </c>
      <c r="AD69" s="3">
        <v>8808956231569</v>
      </c>
      <c r="AE69" s="4">
        <v>80</v>
      </c>
    </row>
    <row r="70" spans="1:31" x14ac:dyDescent="0.25">
      <c r="A70" s="54">
        <v>58</v>
      </c>
      <c r="B70" s="3">
        <v>35461</v>
      </c>
      <c r="C70" s="10">
        <v>904012</v>
      </c>
      <c r="D70" s="14" t="s">
        <v>115</v>
      </c>
      <c r="E70" s="4" t="s">
        <v>190</v>
      </c>
      <c r="F70" s="4" t="s">
        <v>108</v>
      </c>
      <c r="G70" s="4" t="s">
        <v>165</v>
      </c>
      <c r="H70" s="4" t="s">
        <v>334</v>
      </c>
      <c r="I70" s="4" t="s">
        <v>132</v>
      </c>
      <c r="J70" s="16">
        <v>285</v>
      </c>
      <c r="K70" s="16">
        <v>70</v>
      </c>
      <c r="L70" s="17">
        <v>19.5</v>
      </c>
      <c r="M70" s="20">
        <v>150</v>
      </c>
      <c r="N70" s="20" t="s">
        <v>20</v>
      </c>
      <c r="O70" s="29">
        <v>3828</v>
      </c>
      <c r="P70" s="30">
        <f t="shared" si="5"/>
        <v>2220.2400000000002</v>
      </c>
      <c r="Q70" s="30">
        <f t="shared" si="6"/>
        <v>2143.6800000000003</v>
      </c>
      <c r="R70" s="30">
        <f t="shared" si="7"/>
        <v>2067.1200000000003</v>
      </c>
      <c r="S70" s="30">
        <f t="shared" si="8"/>
        <v>1990.5600000000002</v>
      </c>
      <c r="T70" s="34"/>
      <c r="U70" s="32">
        <f t="shared" si="9"/>
        <v>0</v>
      </c>
      <c r="V70" s="16">
        <v>360</v>
      </c>
      <c r="W70" s="4" t="s">
        <v>10</v>
      </c>
      <c r="X70" s="4" t="s">
        <v>8</v>
      </c>
      <c r="Y70" s="4" t="s">
        <v>5</v>
      </c>
      <c r="Z70" s="3">
        <v>74</v>
      </c>
      <c r="AA70" s="35" t="s">
        <v>325</v>
      </c>
      <c r="AB70" s="35" t="s">
        <v>325</v>
      </c>
      <c r="AC70" s="3">
        <v>767220</v>
      </c>
      <c r="AD70" s="3">
        <v>6942659915813</v>
      </c>
      <c r="AE70" s="4">
        <v>68</v>
      </c>
    </row>
    <row r="71" spans="1:31" x14ac:dyDescent="0.25">
      <c r="A71" s="54">
        <v>59</v>
      </c>
      <c r="B71" s="4">
        <v>35540</v>
      </c>
      <c r="C71" s="55">
        <v>2148300</v>
      </c>
      <c r="D71" s="56" t="s">
        <v>339</v>
      </c>
      <c r="E71" s="4" t="s">
        <v>356</v>
      </c>
      <c r="F71" s="4" t="s">
        <v>341</v>
      </c>
      <c r="G71" s="4" t="s">
        <v>167</v>
      </c>
      <c r="H71" s="4" t="s">
        <v>334</v>
      </c>
      <c r="I71" s="4" t="s">
        <v>132</v>
      </c>
      <c r="J71" s="20">
        <v>285</v>
      </c>
      <c r="K71" s="20">
        <v>70</v>
      </c>
      <c r="L71" s="20">
        <v>19.5</v>
      </c>
      <c r="M71" s="20">
        <v>146</v>
      </c>
      <c r="N71" s="20" t="s">
        <v>3</v>
      </c>
      <c r="O71" s="57">
        <v>6288</v>
      </c>
      <c r="P71" s="30">
        <f t="shared" si="5"/>
        <v>3647.0400000000004</v>
      </c>
      <c r="Q71" s="30">
        <f t="shared" si="6"/>
        <v>3521.28</v>
      </c>
      <c r="R71" s="30">
        <f t="shared" si="7"/>
        <v>3395.5200000000004</v>
      </c>
      <c r="S71" s="30">
        <f t="shared" si="8"/>
        <v>3269.76</v>
      </c>
      <c r="T71" s="34"/>
      <c r="U71" s="32">
        <f t="shared" si="9"/>
        <v>0</v>
      </c>
      <c r="V71" s="20">
        <v>340</v>
      </c>
      <c r="W71" s="4" t="s">
        <v>4</v>
      </c>
      <c r="X71" s="4" t="s">
        <v>5</v>
      </c>
      <c r="Y71" s="4" t="s">
        <v>8</v>
      </c>
      <c r="Z71" s="4">
        <v>75</v>
      </c>
      <c r="AA71" s="20" t="s">
        <v>325</v>
      </c>
      <c r="AB71" s="20" t="s">
        <v>325</v>
      </c>
      <c r="AC71" s="4">
        <v>461907</v>
      </c>
      <c r="AD71" s="3">
        <v>8019227214833</v>
      </c>
      <c r="AE71" s="4">
        <v>20</v>
      </c>
    </row>
    <row r="72" spans="1:31" x14ac:dyDescent="0.25">
      <c r="A72" s="54">
        <v>60</v>
      </c>
      <c r="B72" s="4">
        <v>35547</v>
      </c>
      <c r="C72" s="55">
        <v>3167500</v>
      </c>
      <c r="D72" s="56" t="s">
        <v>339</v>
      </c>
      <c r="E72" s="4" t="s">
        <v>368</v>
      </c>
      <c r="F72" s="4" t="s">
        <v>343</v>
      </c>
      <c r="G72" s="4" t="s">
        <v>166</v>
      </c>
      <c r="H72" s="4" t="s">
        <v>334</v>
      </c>
      <c r="I72" s="4" t="s">
        <v>132</v>
      </c>
      <c r="J72" s="20">
        <v>285</v>
      </c>
      <c r="K72" s="20">
        <v>70</v>
      </c>
      <c r="L72" s="20">
        <v>19.5</v>
      </c>
      <c r="M72" s="20">
        <v>146</v>
      </c>
      <c r="N72" s="20" t="s">
        <v>3</v>
      </c>
      <c r="O72" s="57">
        <v>6135</v>
      </c>
      <c r="P72" s="30">
        <f t="shared" si="5"/>
        <v>3558.3000000000006</v>
      </c>
      <c r="Q72" s="30">
        <f t="shared" si="6"/>
        <v>3435.6000000000004</v>
      </c>
      <c r="R72" s="30">
        <f t="shared" si="7"/>
        <v>3312.9</v>
      </c>
      <c r="S72" s="30">
        <f t="shared" si="8"/>
        <v>3190.2000000000003</v>
      </c>
      <c r="T72" s="34"/>
      <c r="U72" s="32">
        <f t="shared" si="9"/>
        <v>0</v>
      </c>
      <c r="V72" s="20">
        <v>340</v>
      </c>
      <c r="W72" s="4" t="s">
        <v>5</v>
      </c>
      <c r="X72" s="4" t="s">
        <v>8</v>
      </c>
      <c r="Y72" s="4" t="s">
        <v>8</v>
      </c>
      <c r="Z72" s="4">
        <v>71</v>
      </c>
      <c r="AA72" s="20" t="s">
        <v>325</v>
      </c>
      <c r="AB72" s="20" t="s">
        <v>325</v>
      </c>
      <c r="AC72" s="4">
        <v>455497</v>
      </c>
      <c r="AD72" s="3">
        <v>8019227316759</v>
      </c>
      <c r="AE72" s="4">
        <v>1</v>
      </c>
    </row>
    <row r="73" spans="1:31" x14ac:dyDescent="0.25">
      <c r="A73" s="54">
        <v>61</v>
      </c>
      <c r="B73" s="4">
        <v>56797</v>
      </c>
      <c r="C73" s="55">
        <v>2528300</v>
      </c>
      <c r="D73" s="56" t="s">
        <v>339</v>
      </c>
      <c r="E73" s="4" t="s">
        <v>390</v>
      </c>
      <c r="F73" s="4" t="s">
        <v>347</v>
      </c>
      <c r="G73" s="4" t="s">
        <v>165</v>
      </c>
      <c r="H73" s="4" t="s">
        <v>334</v>
      </c>
      <c r="I73" s="4" t="s">
        <v>132</v>
      </c>
      <c r="J73" s="20">
        <v>285</v>
      </c>
      <c r="K73" s="20">
        <v>70</v>
      </c>
      <c r="L73" s="20">
        <v>19.5</v>
      </c>
      <c r="M73" s="20">
        <v>150</v>
      </c>
      <c r="N73" s="20" t="s">
        <v>20</v>
      </c>
      <c r="O73" s="57">
        <v>5995</v>
      </c>
      <c r="P73" s="30">
        <f t="shared" si="5"/>
        <v>3477.1000000000004</v>
      </c>
      <c r="Q73" s="30">
        <f t="shared" si="6"/>
        <v>3357.2000000000003</v>
      </c>
      <c r="R73" s="30">
        <f t="shared" si="7"/>
        <v>3237.3</v>
      </c>
      <c r="S73" s="30">
        <f t="shared" si="8"/>
        <v>3117.4</v>
      </c>
      <c r="T73" s="34"/>
      <c r="U73" s="32">
        <f t="shared" si="9"/>
        <v>0</v>
      </c>
      <c r="V73" s="20">
        <v>340</v>
      </c>
      <c r="W73" s="4" t="s">
        <v>4</v>
      </c>
      <c r="X73" s="4" t="s">
        <v>6</v>
      </c>
      <c r="Y73" s="4" t="s">
        <v>8</v>
      </c>
      <c r="Z73" s="4">
        <v>72</v>
      </c>
      <c r="AA73" s="20" t="s">
        <v>325</v>
      </c>
      <c r="AB73" s="20" t="s">
        <v>325</v>
      </c>
      <c r="AC73" s="4">
        <v>584216</v>
      </c>
      <c r="AD73" s="3">
        <v>8019227252835</v>
      </c>
      <c r="AE73" s="4">
        <v>12</v>
      </c>
    </row>
    <row r="74" spans="1:31" x14ac:dyDescent="0.25">
      <c r="A74" s="54">
        <v>62</v>
      </c>
      <c r="B74" s="3">
        <v>35299</v>
      </c>
      <c r="C74" s="10">
        <v>1674913</v>
      </c>
      <c r="D74" s="12" t="s">
        <v>113</v>
      </c>
      <c r="E74" s="4" t="s">
        <v>264</v>
      </c>
      <c r="F74" s="4" t="s">
        <v>9</v>
      </c>
      <c r="G74" s="4" t="s">
        <v>167</v>
      </c>
      <c r="H74" s="4" t="s">
        <v>334</v>
      </c>
      <c r="I74" s="4" t="s">
        <v>135</v>
      </c>
      <c r="J74" s="16">
        <v>305</v>
      </c>
      <c r="K74" s="16">
        <v>70</v>
      </c>
      <c r="L74" s="17">
        <v>19.5</v>
      </c>
      <c r="M74" s="20">
        <v>148</v>
      </c>
      <c r="N74" s="20" t="s">
        <v>11</v>
      </c>
      <c r="O74" s="29">
        <v>6750</v>
      </c>
      <c r="P74" s="30">
        <f t="shared" si="5"/>
        <v>3915.0000000000005</v>
      </c>
      <c r="Q74" s="30">
        <f t="shared" si="6"/>
        <v>3780.0000000000005</v>
      </c>
      <c r="R74" s="30">
        <f t="shared" si="7"/>
        <v>3645.0000000000005</v>
      </c>
      <c r="S74" s="30">
        <f t="shared" si="8"/>
        <v>3510</v>
      </c>
      <c r="T74" s="34"/>
      <c r="U74" s="32">
        <f t="shared" si="9"/>
        <v>0</v>
      </c>
      <c r="V74" s="16">
        <v>270</v>
      </c>
      <c r="W74" s="4" t="s">
        <v>10</v>
      </c>
      <c r="X74" s="4" t="s">
        <v>5</v>
      </c>
      <c r="Y74" s="4" t="s">
        <v>8</v>
      </c>
      <c r="Z74" s="3">
        <v>76</v>
      </c>
      <c r="AA74" s="35" t="s">
        <v>325</v>
      </c>
      <c r="AB74" s="35" t="s">
        <v>325</v>
      </c>
      <c r="AC74" s="3">
        <v>458305</v>
      </c>
      <c r="AD74" s="3">
        <v>8808956036300</v>
      </c>
      <c r="AE74" s="4">
        <v>20</v>
      </c>
    </row>
    <row r="75" spans="1:31" x14ac:dyDescent="0.25">
      <c r="A75" s="54">
        <v>63</v>
      </c>
      <c r="B75" s="3">
        <v>35475</v>
      </c>
      <c r="C75" s="10">
        <v>904035</v>
      </c>
      <c r="D75" s="14" t="s">
        <v>115</v>
      </c>
      <c r="E75" s="4" t="s">
        <v>263</v>
      </c>
      <c r="F75" s="4" t="s">
        <v>112</v>
      </c>
      <c r="G75" s="4" t="s">
        <v>167</v>
      </c>
      <c r="H75" s="4" t="s">
        <v>334</v>
      </c>
      <c r="I75" s="4" t="s">
        <v>135</v>
      </c>
      <c r="J75" s="16">
        <v>305</v>
      </c>
      <c r="K75" s="16">
        <v>70</v>
      </c>
      <c r="L75" s="17">
        <v>19.5</v>
      </c>
      <c r="M75" s="20">
        <v>148</v>
      </c>
      <c r="N75" s="20" t="s">
        <v>7</v>
      </c>
      <c r="O75" s="29">
        <v>4360</v>
      </c>
      <c r="P75" s="30">
        <f t="shared" si="5"/>
        <v>2528.8000000000002</v>
      </c>
      <c r="Q75" s="30">
        <f t="shared" si="6"/>
        <v>2441.6000000000004</v>
      </c>
      <c r="R75" s="30">
        <f t="shared" si="7"/>
        <v>2354.4</v>
      </c>
      <c r="S75" s="30">
        <f t="shared" si="8"/>
        <v>2267.2000000000003</v>
      </c>
      <c r="T75" s="34"/>
      <c r="U75" s="32">
        <f t="shared" si="9"/>
        <v>0</v>
      </c>
      <c r="V75" s="16">
        <v>270</v>
      </c>
      <c r="W75" s="4" t="s">
        <v>5</v>
      </c>
      <c r="X75" s="4" t="s">
        <v>8</v>
      </c>
      <c r="Y75" s="4" t="s">
        <v>5</v>
      </c>
      <c r="Z75" s="3">
        <v>74</v>
      </c>
      <c r="AA75" s="35" t="s">
        <v>325</v>
      </c>
      <c r="AB75" s="35" t="s">
        <v>325</v>
      </c>
      <c r="AC75" s="3">
        <v>1413917</v>
      </c>
      <c r="AD75" s="3">
        <v>6942659916339</v>
      </c>
      <c r="AE75" s="4">
        <v>36</v>
      </c>
    </row>
    <row r="76" spans="1:31" x14ac:dyDescent="0.25">
      <c r="A76" s="54">
        <v>64</v>
      </c>
      <c r="B76" s="4">
        <v>62817</v>
      </c>
      <c r="C76" s="55">
        <v>4154500</v>
      </c>
      <c r="D76" s="56" t="s">
        <v>339</v>
      </c>
      <c r="E76" s="4" t="s">
        <v>367</v>
      </c>
      <c r="F76" s="4" t="s">
        <v>349</v>
      </c>
      <c r="G76" s="4" t="s">
        <v>167</v>
      </c>
      <c r="H76" s="4" t="s">
        <v>334</v>
      </c>
      <c r="I76" s="4" t="s">
        <v>135</v>
      </c>
      <c r="J76" s="20">
        <v>305</v>
      </c>
      <c r="K76" s="20">
        <v>70</v>
      </c>
      <c r="L76" s="20">
        <v>19.5</v>
      </c>
      <c r="M76" s="20">
        <v>148</v>
      </c>
      <c r="N76" s="20" t="s">
        <v>11</v>
      </c>
      <c r="O76" s="57">
        <v>6943</v>
      </c>
      <c r="P76" s="30">
        <f t="shared" si="5"/>
        <v>4026.9400000000005</v>
      </c>
      <c r="Q76" s="30">
        <f t="shared" si="6"/>
        <v>3888.0800000000004</v>
      </c>
      <c r="R76" s="30">
        <f t="shared" si="7"/>
        <v>3749.2200000000003</v>
      </c>
      <c r="S76" s="30">
        <f t="shared" si="8"/>
        <v>3610.36</v>
      </c>
      <c r="T76" s="34"/>
      <c r="U76" s="32">
        <f t="shared" si="9"/>
        <v>0</v>
      </c>
      <c r="V76" s="20">
        <v>270</v>
      </c>
      <c r="W76" s="4" t="s">
        <v>5</v>
      </c>
      <c r="X76" s="4" t="s">
        <v>5</v>
      </c>
      <c r="Y76" s="4" t="s">
        <v>8</v>
      </c>
      <c r="Z76" s="4">
        <v>74</v>
      </c>
      <c r="AA76" s="20" t="s">
        <v>325</v>
      </c>
      <c r="AB76" s="20" t="s">
        <v>325</v>
      </c>
      <c r="AC76" s="4">
        <v>1323135</v>
      </c>
      <c r="AD76" s="4"/>
      <c r="AE76" s="4">
        <v>2</v>
      </c>
    </row>
    <row r="77" spans="1:31" x14ac:dyDescent="0.25">
      <c r="A77" s="54">
        <v>65</v>
      </c>
      <c r="B77" s="3">
        <v>46018</v>
      </c>
      <c r="C77" s="10">
        <v>2304443</v>
      </c>
      <c r="D77" s="12" t="s">
        <v>113</v>
      </c>
      <c r="E77" s="4" t="s">
        <v>183</v>
      </c>
      <c r="F77" s="4" t="s">
        <v>21</v>
      </c>
      <c r="G77" s="4" t="s">
        <v>165</v>
      </c>
      <c r="H77" s="4" t="s">
        <v>334</v>
      </c>
      <c r="I77" s="4" t="s">
        <v>145</v>
      </c>
      <c r="J77" s="16">
        <v>435</v>
      </c>
      <c r="K77" s="16">
        <v>50</v>
      </c>
      <c r="L77" s="17">
        <v>19.5</v>
      </c>
      <c r="M77" s="20">
        <v>160</v>
      </c>
      <c r="N77" s="20" t="s">
        <v>20</v>
      </c>
      <c r="O77" s="29">
        <v>8852</v>
      </c>
      <c r="P77" s="30">
        <f t="shared" si="5"/>
        <v>5134.1600000000008</v>
      </c>
      <c r="Q77" s="30">
        <f t="shared" si="6"/>
        <v>4957.1200000000008</v>
      </c>
      <c r="R77" s="30">
        <f t="shared" si="7"/>
        <v>4780.08</v>
      </c>
      <c r="S77" s="30">
        <f t="shared" si="8"/>
        <v>4603.04</v>
      </c>
      <c r="T77" s="34"/>
      <c r="U77" s="32">
        <f t="shared" si="9"/>
        <v>0</v>
      </c>
      <c r="V77" s="16">
        <v>190</v>
      </c>
      <c r="W77" s="4" t="s">
        <v>5</v>
      </c>
      <c r="X77" s="4" t="s">
        <v>8</v>
      </c>
      <c r="Y77" s="4" t="s">
        <v>6</v>
      </c>
      <c r="Z77" s="3">
        <v>70</v>
      </c>
      <c r="AA77" s="35" t="s">
        <v>325</v>
      </c>
      <c r="AB77" s="35" t="s">
        <v>325</v>
      </c>
      <c r="AC77" s="3">
        <v>1107192</v>
      </c>
      <c r="AD77" s="3">
        <v>8808956318574</v>
      </c>
      <c r="AE77" s="4">
        <v>40</v>
      </c>
    </row>
    <row r="78" spans="1:31" ht="15" customHeight="1" x14ac:dyDescent="0.25">
      <c r="A78" s="54">
        <v>66</v>
      </c>
      <c r="B78" s="3">
        <v>35466</v>
      </c>
      <c r="C78" s="10">
        <v>904024</v>
      </c>
      <c r="D78" s="14" t="s">
        <v>115</v>
      </c>
      <c r="E78" s="4" t="s">
        <v>184</v>
      </c>
      <c r="F78" s="4" t="s">
        <v>111</v>
      </c>
      <c r="G78" s="4" t="s">
        <v>165</v>
      </c>
      <c r="H78" s="4" t="s">
        <v>334</v>
      </c>
      <c r="I78" s="4" t="s">
        <v>145</v>
      </c>
      <c r="J78" s="16">
        <v>435</v>
      </c>
      <c r="K78" s="16">
        <v>50</v>
      </c>
      <c r="L78" s="17">
        <v>19.5</v>
      </c>
      <c r="M78" s="20">
        <v>160</v>
      </c>
      <c r="N78" s="20" t="s">
        <v>20</v>
      </c>
      <c r="O78" s="29">
        <v>6224</v>
      </c>
      <c r="P78" s="30">
        <f t="shared" si="5"/>
        <v>3609.9200000000005</v>
      </c>
      <c r="Q78" s="30">
        <f t="shared" si="6"/>
        <v>3485.4400000000005</v>
      </c>
      <c r="R78" s="30">
        <f t="shared" si="7"/>
        <v>3360.96</v>
      </c>
      <c r="S78" s="30">
        <f t="shared" si="8"/>
        <v>3236.48</v>
      </c>
      <c r="T78" s="34"/>
      <c r="U78" s="32">
        <f t="shared" si="9"/>
        <v>0</v>
      </c>
      <c r="V78" s="16">
        <v>190</v>
      </c>
      <c r="W78" s="4" t="s">
        <v>4</v>
      </c>
      <c r="X78" s="4" t="s">
        <v>8</v>
      </c>
      <c r="Y78" s="4" t="s">
        <v>5</v>
      </c>
      <c r="Z78" s="3">
        <v>76</v>
      </c>
      <c r="AA78" s="35" t="s">
        <v>325</v>
      </c>
      <c r="AB78" s="35" t="s">
        <v>326</v>
      </c>
      <c r="AC78" s="3">
        <v>758458</v>
      </c>
      <c r="AD78" s="3">
        <v>6942659912133</v>
      </c>
      <c r="AE78" s="4">
        <v>40</v>
      </c>
    </row>
    <row r="79" spans="1:31" ht="15" customHeight="1" x14ac:dyDescent="0.25">
      <c r="A79" s="54">
        <v>67</v>
      </c>
      <c r="B79" s="3">
        <v>35433</v>
      </c>
      <c r="C79" s="10">
        <v>2146003</v>
      </c>
      <c r="D79" s="12" t="s">
        <v>113</v>
      </c>
      <c r="E79" s="4" t="s">
        <v>185</v>
      </c>
      <c r="F79" s="4" t="s">
        <v>21</v>
      </c>
      <c r="G79" s="4" t="s">
        <v>165</v>
      </c>
      <c r="H79" s="4" t="s">
        <v>334</v>
      </c>
      <c r="I79" s="4" t="s">
        <v>145</v>
      </c>
      <c r="J79" s="16">
        <v>435</v>
      </c>
      <c r="K79" s="16">
        <v>50</v>
      </c>
      <c r="L79" s="17">
        <v>19.5</v>
      </c>
      <c r="M79" s="20">
        <v>160</v>
      </c>
      <c r="N79" s="20" t="s">
        <v>7</v>
      </c>
      <c r="O79" s="29">
        <v>7826</v>
      </c>
      <c r="P79" s="30">
        <f t="shared" si="5"/>
        <v>4539.0800000000008</v>
      </c>
      <c r="Q79" s="30">
        <f t="shared" si="6"/>
        <v>4382.5600000000004</v>
      </c>
      <c r="R79" s="30">
        <f t="shared" si="7"/>
        <v>4226.04</v>
      </c>
      <c r="S79" s="30">
        <f t="shared" si="8"/>
        <v>4069.52</v>
      </c>
      <c r="T79" s="34"/>
      <c r="U79" s="32">
        <f t="shared" si="9"/>
        <v>0</v>
      </c>
      <c r="V79" s="16">
        <v>190</v>
      </c>
      <c r="W79" s="4" t="s">
        <v>5</v>
      </c>
      <c r="X79" s="4" t="s">
        <v>8</v>
      </c>
      <c r="Y79" s="4" t="s">
        <v>8</v>
      </c>
      <c r="Z79" s="3">
        <v>74</v>
      </c>
      <c r="AA79" s="35" t="s">
        <v>325</v>
      </c>
      <c r="AB79" s="35" t="s">
        <v>325</v>
      </c>
      <c r="AC79" s="3">
        <v>457786</v>
      </c>
      <c r="AD79" s="3">
        <v>8808956121396</v>
      </c>
      <c r="AE79" s="4">
        <v>5</v>
      </c>
    </row>
    <row r="80" spans="1:31" x14ac:dyDescent="0.25">
      <c r="A80" s="54">
        <v>68</v>
      </c>
      <c r="B80" s="3">
        <v>35467</v>
      </c>
      <c r="C80" s="10">
        <v>904026</v>
      </c>
      <c r="D80" s="14" t="s">
        <v>115</v>
      </c>
      <c r="E80" s="4" t="s">
        <v>186</v>
      </c>
      <c r="F80" s="4" t="s">
        <v>111</v>
      </c>
      <c r="G80" s="4" t="s">
        <v>165</v>
      </c>
      <c r="H80" s="4" t="s">
        <v>334</v>
      </c>
      <c r="I80" s="4" t="s">
        <v>146</v>
      </c>
      <c r="J80" s="16">
        <v>445</v>
      </c>
      <c r="K80" s="16">
        <v>45</v>
      </c>
      <c r="L80" s="17">
        <v>19.5</v>
      </c>
      <c r="M80" s="20">
        <v>160</v>
      </c>
      <c r="N80" s="20" t="s">
        <v>20</v>
      </c>
      <c r="O80" s="29">
        <v>6224</v>
      </c>
      <c r="P80" s="30">
        <f t="shared" si="5"/>
        <v>3609.9200000000005</v>
      </c>
      <c r="Q80" s="30">
        <f t="shared" si="6"/>
        <v>3485.4400000000005</v>
      </c>
      <c r="R80" s="30">
        <f t="shared" si="7"/>
        <v>3360.96</v>
      </c>
      <c r="S80" s="30">
        <f t="shared" si="8"/>
        <v>3236.48</v>
      </c>
      <c r="T80" s="34"/>
      <c r="U80" s="32">
        <f t="shared" si="9"/>
        <v>0</v>
      </c>
      <c r="V80" s="16">
        <v>190</v>
      </c>
      <c r="W80" s="4" t="s">
        <v>4</v>
      </c>
      <c r="X80" s="4" t="s">
        <v>8</v>
      </c>
      <c r="Y80" s="4" t="s">
        <v>5</v>
      </c>
      <c r="Z80" s="3">
        <v>76</v>
      </c>
      <c r="AA80" s="35" t="s">
        <v>325</v>
      </c>
      <c r="AB80" s="35" t="s">
        <v>326</v>
      </c>
      <c r="AC80" s="3">
        <v>758532</v>
      </c>
      <c r="AD80" s="3">
        <v>6942659917732</v>
      </c>
      <c r="AE80" s="4">
        <v>21</v>
      </c>
    </row>
    <row r="81" spans="1:31" x14ac:dyDescent="0.25">
      <c r="A81" s="54">
        <v>69</v>
      </c>
      <c r="B81" s="3">
        <v>35434</v>
      </c>
      <c r="C81" s="10">
        <v>2304423</v>
      </c>
      <c r="D81" s="12" t="s">
        <v>113</v>
      </c>
      <c r="E81" s="4" t="s">
        <v>187</v>
      </c>
      <c r="F81" s="4" t="s">
        <v>21</v>
      </c>
      <c r="G81" s="4" t="s">
        <v>165</v>
      </c>
      <c r="H81" s="4" t="s">
        <v>334</v>
      </c>
      <c r="I81" s="4" t="s">
        <v>146</v>
      </c>
      <c r="J81" s="16">
        <v>445</v>
      </c>
      <c r="K81" s="16">
        <v>45</v>
      </c>
      <c r="L81" s="17">
        <v>19.5</v>
      </c>
      <c r="M81" s="20">
        <v>160</v>
      </c>
      <c r="N81" s="20" t="s">
        <v>7</v>
      </c>
      <c r="O81" s="29">
        <v>9824</v>
      </c>
      <c r="P81" s="30">
        <f t="shared" si="5"/>
        <v>5697.920000000001</v>
      </c>
      <c r="Q81" s="30">
        <f t="shared" si="6"/>
        <v>5501.4400000000005</v>
      </c>
      <c r="R81" s="30">
        <f t="shared" si="7"/>
        <v>5304.96</v>
      </c>
      <c r="S81" s="30">
        <f t="shared" si="8"/>
        <v>5108.4800000000005</v>
      </c>
      <c r="T81" s="34"/>
      <c r="U81" s="32">
        <f t="shared" si="9"/>
        <v>0</v>
      </c>
      <c r="V81" s="16">
        <v>190</v>
      </c>
      <c r="W81" s="4" t="s">
        <v>5</v>
      </c>
      <c r="X81" s="4" t="s">
        <v>8</v>
      </c>
      <c r="Y81" s="4" t="s">
        <v>6</v>
      </c>
      <c r="Z81" s="3">
        <v>70</v>
      </c>
      <c r="AA81" s="35" t="s">
        <v>325</v>
      </c>
      <c r="AB81" s="35" t="s">
        <v>325</v>
      </c>
      <c r="AC81" s="3">
        <v>1107190</v>
      </c>
      <c r="AD81" s="3">
        <v>8808956318550</v>
      </c>
      <c r="AE81" s="4">
        <v>47</v>
      </c>
    </row>
    <row r="82" spans="1:31" ht="18.75" customHeight="1" x14ac:dyDescent="0.3">
      <c r="A82" s="54">
        <v>70</v>
      </c>
      <c r="B82" s="5"/>
      <c r="C82" s="9"/>
      <c r="D82" s="5"/>
      <c r="E82" s="15" t="s">
        <v>162</v>
      </c>
      <c r="F82" s="7"/>
      <c r="G82" s="7"/>
      <c r="H82" s="7"/>
      <c r="I82" s="7"/>
      <c r="J82" s="19"/>
      <c r="K82" s="19"/>
      <c r="L82" s="18"/>
      <c r="M82" s="21"/>
      <c r="N82" s="21"/>
      <c r="O82" s="19"/>
      <c r="P82" s="8"/>
      <c r="Q82" s="8"/>
      <c r="R82" s="8"/>
      <c r="S82" s="8"/>
      <c r="T82" s="8"/>
      <c r="U82" s="8"/>
      <c r="V82" s="19"/>
      <c r="W82" s="7"/>
      <c r="X82" s="7"/>
      <c r="Y82" s="7"/>
      <c r="Z82" s="5"/>
      <c r="AA82" s="5"/>
      <c r="AB82" s="5"/>
      <c r="AC82" s="5"/>
      <c r="AD82" s="5"/>
      <c r="AE82" s="7"/>
    </row>
    <row r="83" spans="1:31" x14ac:dyDescent="0.25">
      <c r="A83" s="54">
        <v>71</v>
      </c>
      <c r="B83" s="3">
        <v>35416</v>
      </c>
      <c r="C83" s="10" t="s">
        <v>42</v>
      </c>
      <c r="D83" s="13" t="s">
        <v>114</v>
      </c>
      <c r="E83" s="4" t="s">
        <v>188</v>
      </c>
      <c r="F83" s="4" t="s">
        <v>43</v>
      </c>
      <c r="G83" s="4" t="s">
        <v>165</v>
      </c>
      <c r="H83" s="4" t="s">
        <v>334</v>
      </c>
      <c r="I83" s="4" t="s">
        <v>131</v>
      </c>
      <c r="J83" s="16">
        <v>275</v>
      </c>
      <c r="K83" s="16">
        <v>70</v>
      </c>
      <c r="L83" s="17">
        <v>22.5</v>
      </c>
      <c r="M83" s="20">
        <v>148</v>
      </c>
      <c r="N83" s="20" t="s">
        <v>7</v>
      </c>
      <c r="O83" s="29">
        <v>6584</v>
      </c>
      <c r="P83" s="30">
        <f t="shared" ref="P83:P114" si="10">O83*(1-$P$12)</f>
        <v>3818.7200000000003</v>
      </c>
      <c r="Q83" s="30">
        <f t="shared" ref="Q83:Q114" si="11">O83*(1-$Q$12)</f>
        <v>3687.0400000000004</v>
      </c>
      <c r="R83" s="30">
        <f t="shared" ref="R83:R114" si="12">O83*(1-$R$12)</f>
        <v>3555.36</v>
      </c>
      <c r="S83" s="30">
        <f t="shared" ref="S83:S114" si="13">O83*(1-$S$12)</f>
        <v>3423.6800000000003</v>
      </c>
      <c r="T83" s="34"/>
      <c r="U83" s="32">
        <f t="shared" ref="U83:U114" si="14">T83/V83</f>
        <v>0</v>
      </c>
      <c r="V83" s="16">
        <v>310</v>
      </c>
      <c r="W83" s="4" t="s">
        <v>10</v>
      </c>
      <c r="X83" s="4" t="s">
        <v>8</v>
      </c>
      <c r="Y83" s="4" t="s">
        <v>8</v>
      </c>
      <c r="Z83" s="3">
        <v>74</v>
      </c>
      <c r="AA83" s="35" t="s">
        <v>325</v>
      </c>
      <c r="AB83" s="35" t="s">
        <v>325</v>
      </c>
      <c r="AC83" s="3">
        <v>629938</v>
      </c>
      <c r="AD83" s="3">
        <v>4968814856311</v>
      </c>
      <c r="AE83" s="4">
        <v>30</v>
      </c>
    </row>
    <row r="84" spans="1:31" x14ac:dyDescent="0.25">
      <c r="A84" s="54">
        <v>72</v>
      </c>
      <c r="B84" s="3">
        <v>35469</v>
      </c>
      <c r="C84" s="10">
        <v>904029</v>
      </c>
      <c r="D84" s="14" t="s">
        <v>115</v>
      </c>
      <c r="E84" s="4" t="s">
        <v>246</v>
      </c>
      <c r="F84" s="4" t="s">
        <v>112</v>
      </c>
      <c r="G84" s="4" t="s">
        <v>167</v>
      </c>
      <c r="H84" s="4" t="s">
        <v>334</v>
      </c>
      <c r="I84" s="4" t="s">
        <v>131</v>
      </c>
      <c r="J84" s="16">
        <v>275</v>
      </c>
      <c r="K84" s="16">
        <v>70</v>
      </c>
      <c r="L84" s="17">
        <v>22.5</v>
      </c>
      <c r="M84" s="20">
        <v>148</v>
      </c>
      <c r="N84" s="20" t="s">
        <v>7</v>
      </c>
      <c r="O84" s="29">
        <v>4170</v>
      </c>
      <c r="P84" s="30">
        <f t="shared" si="10"/>
        <v>2418.6000000000004</v>
      </c>
      <c r="Q84" s="30">
        <f t="shared" si="11"/>
        <v>2335.2000000000003</v>
      </c>
      <c r="R84" s="30">
        <f t="shared" si="12"/>
        <v>2251.8000000000002</v>
      </c>
      <c r="S84" s="30">
        <f t="shared" si="13"/>
        <v>2168.4</v>
      </c>
      <c r="T84" s="34"/>
      <c r="U84" s="32">
        <f t="shared" si="14"/>
        <v>0</v>
      </c>
      <c r="V84" s="16">
        <v>310</v>
      </c>
      <c r="W84" s="4" t="s">
        <v>10</v>
      </c>
      <c r="X84" s="4" t="s">
        <v>8</v>
      </c>
      <c r="Y84" s="4" t="s">
        <v>5</v>
      </c>
      <c r="Z84" s="3">
        <v>74</v>
      </c>
      <c r="AA84" s="35" t="s">
        <v>325</v>
      </c>
      <c r="AB84" s="35" t="s">
        <v>325</v>
      </c>
      <c r="AC84" s="3">
        <v>1413897</v>
      </c>
      <c r="AD84" s="3">
        <v>6942659917800</v>
      </c>
      <c r="AE84" s="4">
        <v>96</v>
      </c>
    </row>
    <row r="85" spans="1:31" x14ac:dyDescent="0.25">
      <c r="A85" s="54">
        <v>73</v>
      </c>
      <c r="B85" s="3">
        <v>35407</v>
      </c>
      <c r="C85" s="10" t="s">
        <v>35</v>
      </c>
      <c r="D85" s="13" t="s">
        <v>114</v>
      </c>
      <c r="E85" s="4" t="s">
        <v>247</v>
      </c>
      <c r="F85" s="4" t="s">
        <v>34</v>
      </c>
      <c r="G85" s="4" t="s">
        <v>167</v>
      </c>
      <c r="H85" s="47" t="s">
        <v>328</v>
      </c>
      <c r="I85" s="4" t="s">
        <v>131</v>
      </c>
      <c r="J85" s="16">
        <v>275</v>
      </c>
      <c r="K85" s="16">
        <v>70</v>
      </c>
      <c r="L85" s="17">
        <v>22.5</v>
      </c>
      <c r="M85" s="20">
        <v>148</v>
      </c>
      <c r="N85" s="20" t="s">
        <v>3</v>
      </c>
      <c r="O85" s="29">
        <v>6584</v>
      </c>
      <c r="P85" s="30">
        <f t="shared" si="10"/>
        <v>3818.7200000000003</v>
      </c>
      <c r="Q85" s="30">
        <f t="shared" si="11"/>
        <v>3687.0400000000004</v>
      </c>
      <c r="R85" s="30">
        <f t="shared" si="12"/>
        <v>3555.36</v>
      </c>
      <c r="S85" s="30">
        <f t="shared" si="13"/>
        <v>3423.6800000000003</v>
      </c>
      <c r="T85" s="34"/>
      <c r="U85" s="32">
        <f t="shared" si="14"/>
        <v>0</v>
      </c>
      <c r="V85" s="16">
        <v>310</v>
      </c>
      <c r="W85" s="4" t="s">
        <v>10</v>
      </c>
      <c r="X85" s="4" t="s">
        <v>8</v>
      </c>
      <c r="Y85" s="4" t="s">
        <v>6</v>
      </c>
      <c r="Z85" s="3">
        <v>73</v>
      </c>
      <c r="AA85" s="35" t="s">
        <v>325</v>
      </c>
      <c r="AB85" s="35" t="s">
        <v>325</v>
      </c>
      <c r="AC85" s="3">
        <v>629723</v>
      </c>
      <c r="AD85" s="3">
        <v>4968814892951</v>
      </c>
      <c r="AE85" s="58" t="s">
        <v>392</v>
      </c>
    </row>
    <row r="86" spans="1:31" x14ac:dyDescent="0.25">
      <c r="A86" s="54">
        <v>74</v>
      </c>
      <c r="B86" s="3">
        <v>35291</v>
      </c>
      <c r="C86" s="10">
        <v>1670013</v>
      </c>
      <c r="D86" s="12" t="s">
        <v>113</v>
      </c>
      <c r="E86" s="4" t="s">
        <v>248</v>
      </c>
      <c r="F86" s="4" t="s">
        <v>9</v>
      </c>
      <c r="G86" s="4" t="s">
        <v>167</v>
      </c>
      <c r="H86" s="4" t="s">
        <v>334</v>
      </c>
      <c r="I86" s="4" t="s">
        <v>131</v>
      </c>
      <c r="J86" s="16">
        <v>275</v>
      </c>
      <c r="K86" s="16">
        <v>70</v>
      </c>
      <c r="L86" s="17">
        <v>22.5</v>
      </c>
      <c r="M86" s="20">
        <v>148</v>
      </c>
      <c r="N86" s="20" t="s">
        <v>11</v>
      </c>
      <c r="O86" s="29">
        <v>6750</v>
      </c>
      <c r="P86" s="30">
        <f t="shared" si="10"/>
        <v>3915.0000000000005</v>
      </c>
      <c r="Q86" s="30">
        <f t="shared" si="11"/>
        <v>3780.0000000000005</v>
      </c>
      <c r="R86" s="30">
        <f t="shared" si="12"/>
        <v>3645.0000000000005</v>
      </c>
      <c r="S86" s="30">
        <f t="shared" si="13"/>
        <v>3510</v>
      </c>
      <c r="T86" s="34"/>
      <c r="U86" s="32">
        <f t="shared" si="14"/>
        <v>0</v>
      </c>
      <c r="V86" s="16">
        <v>310</v>
      </c>
      <c r="W86" s="4" t="s">
        <v>10</v>
      </c>
      <c r="X86" s="4" t="s">
        <v>8</v>
      </c>
      <c r="Y86" s="4" t="s">
        <v>8</v>
      </c>
      <c r="Z86" s="3">
        <v>76</v>
      </c>
      <c r="AA86" s="35" t="s">
        <v>325</v>
      </c>
      <c r="AB86" s="35" t="s">
        <v>325</v>
      </c>
      <c r="AC86" s="3">
        <v>458428</v>
      </c>
      <c r="AD86" s="3">
        <v>8808956035693</v>
      </c>
      <c r="AE86" s="4">
        <v>8</v>
      </c>
    </row>
    <row r="87" spans="1:31" x14ac:dyDescent="0.25">
      <c r="A87" s="54">
        <v>75</v>
      </c>
      <c r="B87" s="3">
        <v>44690</v>
      </c>
      <c r="C87" s="10">
        <v>1646013</v>
      </c>
      <c r="D87" s="12" t="s">
        <v>113</v>
      </c>
      <c r="E87" s="4" t="s">
        <v>201</v>
      </c>
      <c r="F87" s="4" t="s">
        <v>13</v>
      </c>
      <c r="G87" s="4" t="s">
        <v>166</v>
      </c>
      <c r="H87" s="4" t="s">
        <v>334</v>
      </c>
      <c r="I87" s="4" t="s">
        <v>131</v>
      </c>
      <c r="J87" s="16">
        <v>275</v>
      </c>
      <c r="K87" s="16">
        <v>70</v>
      </c>
      <c r="L87" s="17">
        <v>22.5</v>
      </c>
      <c r="M87" s="20">
        <v>148</v>
      </c>
      <c r="N87" s="20" t="s">
        <v>11</v>
      </c>
      <c r="O87" s="29">
        <v>6750</v>
      </c>
      <c r="P87" s="30">
        <f t="shared" si="10"/>
        <v>3915.0000000000005</v>
      </c>
      <c r="Q87" s="30">
        <f t="shared" si="11"/>
        <v>3780.0000000000005</v>
      </c>
      <c r="R87" s="30">
        <f t="shared" si="12"/>
        <v>3645.0000000000005</v>
      </c>
      <c r="S87" s="30">
        <f t="shared" si="13"/>
        <v>3510</v>
      </c>
      <c r="T87" s="34"/>
      <c r="U87" s="32">
        <f t="shared" si="14"/>
        <v>0</v>
      </c>
      <c r="V87" s="16">
        <v>310</v>
      </c>
      <c r="W87" s="4" t="s">
        <v>4</v>
      </c>
      <c r="X87" s="4" t="s">
        <v>8</v>
      </c>
      <c r="Y87" s="4" t="s">
        <v>8</v>
      </c>
      <c r="Z87" s="3">
        <v>73</v>
      </c>
      <c r="AA87" s="35" t="s">
        <v>325</v>
      </c>
      <c r="AB87" s="35" t="s">
        <v>325</v>
      </c>
      <c r="AC87" s="3">
        <v>452448</v>
      </c>
      <c r="AD87" s="3">
        <v>8808956030698</v>
      </c>
      <c r="AE87" s="4">
        <v>15</v>
      </c>
    </row>
    <row r="88" spans="1:31" x14ac:dyDescent="0.25">
      <c r="A88" s="54">
        <v>76</v>
      </c>
      <c r="B88" s="3">
        <v>35425</v>
      </c>
      <c r="C88" s="10" t="s">
        <v>50</v>
      </c>
      <c r="D88" s="13" t="s">
        <v>114</v>
      </c>
      <c r="E88" s="4" t="s">
        <v>202</v>
      </c>
      <c r="F88" s="4" t="s">
        <v>45</v>
      </c>
      <c r="G88" s="4" t="s">
        <v>166</v>
      </c>
      <c r="H88" s="47" t="s">
        <v>328</v>
      </c>
      <c r="I88" s="4" t="s">
        <v>131</v>
      </c>
      <c r="J88" s="16">
        <v>275</v>
      </c>
      <c r="K88" s="16">
        <v>70</v>
      </c>
      <c r="L88" s="17">
        <v>22.5</v>
      </c>
      <c r="M88" s="20">
        <v>150</v>
      </c>
      <c r="N88" s="20" t="s">
        <v>20</v>
      </c>
      <c r="O88" s="29">
        <v>6966</v>
      </c>
      <c r="P88" s="30">
        <f t="shared" si="10"/>
        <v>4040.2800000000007</v>
      </c>
      <c r="Q88" s="30">
        <f t="shared" si="11"/>
        <v>3900.9600000000005</v>
      </c>
      <c r="R88" s="30">
        <f t="shared" si="12"/>
        <v>3761.6400000000003</v>
      </c>
      <c r="S88" s="30">
        <f t="shared" si="13"/>
        <v>3622.32</v>
      </c>
      <c r="T88" s="34"/>
      <c r="U88" s="32">
        <f t="shared" si="14"/>
        <v>0</v>
      </c>
      <c r="V88" s="16">
        <v>310</v>
      </c>
      <c r="W88" s="4" t="s">
        <v>10</v>
      </c>
      <c r="X88" s="4" t="s">
        <v>8</v>
      </c>
      <c r="Y88" s="4" t="s">
        <v>8</v>
      </c>
      <c r="Z88" s="3">
        <v>74</v>
      </c>
      <c r="AA88" s="35" t="s">
        <v>325</v>
      </c>
      <c r="AB88" s="35" t="s">
        <v>325</v>
      </c>
      <c r="AC88" s="3">
        <v>629722</v>
      </c>
      <c r="AD88" s="3">
        <v>4968814990985</v>
      </c>
      <c r="AE88" s="4">
        <v>0</v>
      </c>
    </row>
    <row r="89" spans="1:31" x14ac:dyDescent="0.25">
      <c r="A89" s="54">
        <v>77</v>
      </c>
      <c r="B89" s="3">
        <v>44689</v>
      </c>
      <c r="C89" s="10" t="s">
        <v>102</v>
      </c>
      <c r="D89" s="13" t="s">
        <v>114</v>
      </c>
      <c r="E89" s="4" t="s">
        <v>301</v>
      </c>
      <c r="F89" s="4" t="s">
        <v>103</v>
      </c>
      <c r="G89" s="4" t="s">
        <v>168</v>
      </c>
      <c r="H89" s="4" t="s">
        <v>334</v>
      </c>
      <c r="I89" s="4" t="s">
        <v>131</v>
      </c>
      <c r="J89" s="16">
        <v>275</v>
      </c>
      <c r="K89" s="16">
        <v>70</v>
      </c>
      <c r="L89" s="17">
        <v>22.5</v>
      </c>
      <c r="M89" s="20">
        <v>152</v>
      </c>
      <c r="N89" s="20" t="s">
        <v>20</v>
      </c>
      <c r="O89" s="29">
        <v>7097</v>
      </c>
      <c r="P89" s="30">
        <f t="shared" si="10"/>
        <v>4116.26</v>
      </c>
      <c r="Q89" s="30">
        <f t="shared" si="11"/>
        <v>3974.32</v>
      </c>
      <c r="R89" s="30">
        <f t="shared" si="12"/>
        <v>3832.38</v>
      </c>
      <c r="S89" s="30">
        <f t="shared" si="13"/>
        <v>3690.44</v>
      </c>
      <c r="T89" s="34"/>
      <c r="U89" s="32">
        <f t="shared" si="14"/>
        <v>0</v>
      </c>
      <c r="V89" s="16">
        <v>310</v>
      </c>
      <c r="W89" s="4" t="s">
        <v>5</v>
      </c>
      <c r="X89" s="4" t="s">
        <v>8</v>
      </c>
      <c r="Y89" s="4" t="s">
        <v>6</v>
      </c>
      <c r="Z89" s="3">
        <v>69</v>
      </c>
      <c r="AA89" s="35" t="s">
        <v>325</v>
      </c>
      <c r="AB89" s="35" t="s">
        <v>325</v>
      </c>
      <c r="AC89" s="3">
        <v>1214116</v>
      </c>
      <c r="AD89" s="3">
        <v>4968814592899</v>
      </c>
      <c r="AE89" s="58" t="s">
        <v>392</v>
      </c>
    </row>
    <row r="90" spans="1:31" x14ac:dyDescent="0.25">
      <c r="A90" s="54">
        <v>78</v>
      </c>
      <c r="B90" s="4">
        <v>45164</v>
      </c>
      <c r="C90" s="55">
        <v>3772600</v>
      </c>
      <c r="D90" s="56" t="s">
        <v>339</v>
      </c>
      <c r="E90" s="4" t="s">
        <v>376</v>
      </c>
      <c r="F90" s="4" t="s">
        <v>345</v>
      </c>
      <c r="G90" s="4" t="s">
        <v>166</v>
      </c>
      <c r="H90" s="4" t="s">
        <v>334</v>
      </c>
      <c r="I90" s="4" t="s">
        <v>131</v>
      </c>
      <c r="J90" s="20">
        <v>275</v>
      </c>
      <c r="K90" s="20">
        <v>70</v>
      </c>
      <c r="L90" s="20">
        <v>22.5</v>
      </c>
      <c r="M90" s="20" t="s">
        <v>351</v>
      </c>
      <c r="N90" s="20" t="s">
        <v>11</v>
      </c>
      <c r="O90" s="57">
        <v>6758</v>
      </c>
      <c r="P90" s="30">
        <f t="shared" si="10"/>
        <v>3919.6400000000003</v>
      </c>
      <c r="Q90" s="30">
        <f t="shared" si="11"/>
        <v>3784.4800000000005</v>
      </c>
      <c r="R90" s="30">
        <f t="shared" si="12"/>
        <v>3649.32</v>
      </c>
      <c r="S90" s="30">
        <f t="shared" si="13"/>
        <v>3514.1600000000003</v>
      </c>
      <c r="T90" s="34"/>
      <c r="U90" s="32">
        <f t="shared" si="14"/>
        <v>0</v>
      </c>
      <c r="V90" s="20">
        <v>310</v>
      </c>
      <c r="W90" s="4" t="s">
        <v>5</v>
      </c>
      <c r="X90" s="4" t="s">
        <v>8</v>
      </c>
      <c r="Y90" s="4" t="s">
        <v>6</v>
      </c>
      <c r="Z90" s="4">
        <v>70</v>
      </c>
      <c r="AA90" s="20" t="s">
        <v>325</v>
      </c>
      <c r="AB90" s="20" t="s">
        <v>325</v>
      </c>
      <c r="AC90" s="4">
        <v>567228</v>
      </c>
      <c r="AD90" s="3">
        <v>8019227377262</v>
      </c>
      <c r="AE90" s="4">
        <v>8</v>
      </c>
    </row>
    <row r="91" spans="1:31" ht="15" customHeight="1" x14ac:dyDescent="0.25">
      <c r="A91" s="54">
        <v>79</v>
      </c>
      <c r="B91" s="3">
        <v>35474</v>
      </c>
      <c r="C91" s="10">
        <v>904034</v>
      </c>
      <c r="D91" s="14" t="s">
        <v>115</v>
      </c>
      <c r="E91" s="4" t="s">
        <v>251</v>
      </c>
      <c r="F91" s="4" t="s">
        <v>112</v>
      </c>
      <c r="G91" s="4" t="s">
        <v>167</v>
      </c>
      <c r="H91" s="4" t="s">
        <v>334</v>
      </c>
      <c r="I91" s="4" t="s">
        <v>133</v>
      </c>
      <c r="J91" s="16">
        <v>295</v>
      </c>
      <c r="K91" s="16">
        <v>60</v>
      </c>
      <c r="L91" s="17">
        <v>22.5</v>
      </c>
      <c r="M91" s="20">
        <v>147</v>
      </c>
      <c r="N91" s="20" t="s">
        <v>11</v>
      </c>
      <c r="O91" s="29">
        <v>4653</v>
      </c>
      <c r="P91" s="30">
        <f t="shared" si="10"/>
        <v>2698.7400000000002</v>
      </c>
      <c r="Q91" s="30">
        <f t="shared" si="11"/>
        <v>2605.6800000000003</v>
      </c>
      <c r="R91" s="30">
        <f t="shared" si="12"/>
        <v>2512.6200000000003</v>
      </c>
      <c r="S91" s="30">
        <f t="shared" si="13"/>
        <v>2419.56</v>
      </c>
      <c r="T91" s="34"/>
      <c r="U91" s="32">
        <f t="shared" si="14"/>
        <v>0</v>
      </c>
      <c r="V91" s="16">
        <v>270</v>
      </c>
      <c r="W91" s="4" t="s">
        <v>10</v>
      </c>
      <c r="X91" s="4" t="s">
        <v>8</v>
      </c>
      <c r="Y91" s="4" t="s">
        <v>5</v>
      </c>
      <c r="Z91" s="3">
        <v>74</v>
      </c>
      <c r="AA91" s="35" t="s">
        <v>325</v>
      </c>
      <c r="AB91" s="35" t="s">
        <v>325</v>
      </c>
      <c r="AC91" s="3">
        <v>767237</v>
      </c>
      <c r="AD91" s="3">
        <v>6942659916919</v>
      </c>
      <c r="AE91" s="4">
        <v>58</v>
      </c>
    </row>
    <row r="92" spans="1:31" x14ac:dyDescent="0.25">
      <c r="A92" s="54">
        <v>80</v>
      </c>
      <c r="B92" s="3">
        <v>51948</v>
      </c>
      <c r="C92" s="10">
        <v>2311793</v>
      </c>
      <c r="D92" s="12" t="s">
        <v>113</v>
      </c>
      <c r="E92" s="4" t="s">
        <v>252</v>
      </c>
      <c r="F92" s="4" t="s">
        <v>23</v>
      </c>
      <c r="G92" s="4" t="s">
        <v>167</v>
      </c>
      <c r="H92" s="4" t="s">
        <v>334</v>
      </c>
      <c r="I92" s="4" t="s">
        <v>133</v>
      </c>
      <c r="J92" s="16">
        <v>295</v>
      </c>
      <c r="K92" s="16">
        <v>60</v>
      </c>
      <c r="L92" s="17">
        <v>22.5</v>
      </c>
      <c r="M92" s="20">
        <v>150</v>
      </c>
      <c r="N92" s="20" t="s">
        <v>3</v>
      </c>
      <c r="O92" s="29">
        <v>7061</v>
      </c>
      <c r="P92" s="30">
        <f t="shared" si="10"/>
        <v>4095.3800000000006</v>
      </c>
      <c r="Q92" s="30">
        <f t="shared" si="11"/>
        <v>3954.1600000000003</v>
      </c>
      <c r="R92" s="30">
        <f t="shared" si="12"/>
        <v>3812.94</v>
      </c>
      <c r="S92" s="30">
        <f t="shared" si="13"/>
        <v>3671.7200000000003</v>
      </c>
      <c r="T92" s="34"/>
      <c r="U92" s="32">
        <f t="shared" si="14"/>
        <v>0</v>
      </c>
      <c r="V92" s="16">
        <v>270</v>
      </c>
      <c r="W92" s="4" t="s">
        <v>5</v>
      </c>
      <c r="X92" s="4" t="s">
        <v>5</v>
      </c>
      <c r="Y92" s="4" t="s">
        <v>8</v>
      </c>
      <c r="Z92" s="3">
        <v>76</v>
      </c>
      <c r="AA92" s="35" t="s">
        <v>325</v>
      </c>
      <c r="AB92" s="35" t="s">
        <v>325</v>
      </c>
      <c r="AC92" s="3">
        <v>1493363</v>
      </c>
      <c r="AD92" s="3">
        <v>8808956325770</v>
      </c>
      <c r="AE92" s="4">
        <v>0</v>
      </c>
    </row>
    <row r="93" spans="1:31" ht="15" customHeight="1" x14ac:dyDescent="0.25">
      <c r="A93" s="54">
        <v>81</v>
      </c>
      <c r="B93" s="3">
        <v>35306</v>
      </c>
      <c r="C93" s="10">
        <v>1667013</v>
      </c>
      <c r="D93" s="12" t="s">
        <v>113</v>
      </c>
      <c r="E93" s="4" t="s">
        <v>204</v>
      </c>
      <c r="F93" s="4" t="s">
        <v>13</v>
      </c>
      <c r="G93" s="4" t="s">
        <v>166</v>
      </c>
      <c r="H93" s="4" t="s">
        <v>334</v>
      </c>
      <c r="I93" s="4" t="s">
        <v>133</v>
      </c>
      <c r="J93" s="16">
        <v>295</v>
      </c>
      <c r="K93" s="16">
        <v>60</v>
      </c>
      <c r="L93" s="17">
        <v>22.5</v>
      </c>
      <c r="M93" s="20">
        <v>150</v>
      </c>
      <c r="N93" s="20" t="s">
        <v>7</v>
      </c>
      <c r="O93" s="29">
        <v>7667</v>
      </c>
      <c r="P93" s="30">
        <f t="shared" si="10"/>
        <v>4446.8600000000006</v>
      </c>
      <c r="Q93" s="30">
        <f t="shared" si="11"/>
        <v>4293.5200000000004</v>
      </c>
      <c r="R93" s="30">
        <f t="shared" si="12"/>
        <v>4140.18</v>
      </c>
      <c r="S93" s="30">
        <f t="shared" si="13"/>
        <v>3986.84</v>
      </c>
      <c r="T93" s="34"/>
      <c r="U93" s="32">
        <f t="shared" si="14"/>
        <v>0</v>
      </c>
      <c r="V93" s="16">
        <v>270</v>
      </c>
      <c r="W93" s="4" t="s">
        <v>5</v>
      </c>
      <c r="X93" s="4" t="s">
        <v>8</v>
      </c>
      <c r="Y93" s="4" t="s">
        <v>8</v>
      </c>
      <c r="Z93" s="3">
        <v>73</v>
      </c>
      <c r="AA93" s="35" t="s">
        <v>325</v>
      </c>
      <c r="AB93" s="35" t="s">
        <v>325</v>
      </c>
      <c r="AC93" s="3">
        <v>452453</v>
      </c>
      <c r="AD93" s="3">
        <v>8808956077396</v>
      </c>
      <c r="AE93" s="4">
        <v>31</v>
      </c>
    </row>
    <row r="94" spans="1:31" x14ac:dyDescent="0.25">
      <c r="A94" s="54">
        <v>82</v>
      </c>
      <c r="B94" s="3">
        <v>35340</v>
      </c>
      <c r="C94" s="10">
        <v>2144403</v>
      </c>
      <c r="D94" s="12" t="s">
        <v>113</v>
      </c>
      <c r="E94" s="4" t="s">
        <v>253</v>
      </c>
      <c r="F94" s="4" t="s">
        <v>16</v>
      </c>
      <c r="G94" s="4" t="s">
        <v>167</v>
      </c>
      <c r="H94" s="4" t="s">
        <v>334</v>
      </c>
      <c r="I94" s="4" t="s">
        <v>133</v>
      </c>
      <c r="J94" s="16">
        <v>295</v>
      </c>
      <c r="K94" s="16">
        <v>60</v>
      </c>
      <c r="L94" s="17">
        <v>22.5</v>
      </c>
      <c r="M94" s="20">
        <v>150</v>
      </c>
      <c r="N94" s="20" t="s">
        <v>7</v>
      </c>
      <c r="O94" s="29">
        <v>7061</v>
      </c>
      <c r="P94" s="30">
        <f t="shared" si="10"/>
        <v>4095.3800000000006</v>
      </c>
      <c r="Q94" s="30">
        <f t="shared" si="11"/>
        <v>3954.1600000000003</v>
      </c>
      <c r="R94" s="30">
        <f t="shared" si="12"/>
        <v>3812.94</v>
      </c>
      <c r="S94" s="30">
        <f t="shared" si="13"/>
        <v>3671.7200000000003</v>
      </c>
      <c r="T94" s="34"/>
      <c r="U94" s="32">
        <f t="shared" si="14"/>
        <v>0</v>
      </c>
      <c r="V94" s="16">
        <v>270</v>
      </c>
      <c r="W94" s="4" t="s">
        <v>4</v>
      </c>
      <c r="X94" s="4" t="s">
        <v>5</v>
      </c>
      <c r="Y94" s="4" t="s">
        <v>6</v>
      </c>
      <c r="Z94" s="3">
        <v>73</v>
      </c>
      <c r="AA94" s="35" t="s">
        <v>325</v>
      </c>
      <c r="AB94" s="35" t="s">
        <v>325</v>
      </c>
      <c r="AC94" s="3">
        <v>444864</v>
      </c>
      <c r="AD94" s="3">
        <v>8808956122218</v>
      </c>
      <c r="AE94" s="4">
        <v>62</v>
      </c>
    </row>
    <row r="95" spans="1:31" x14ac:dyDescent="0.25">
      <c r="A95" s="54">
        <v>83</v>
      </c>
      <c r="B95" s="3">
        <v>35333</v>
      </c>
      <c r="C95" s="10">
        <v>2116563</v>
      </c>
      <c r="D95" s="12" t="s">
        <v>113</v>
      </c>
      <c r="E95" s="4" t="s">
        <v>254</v>
      </c>
      <c r="F95" s="4" t="s">
        <v>15</v>
      </c>
      <c r="G95" s="4" t="s">
        <v>167</v>
      </c>
      <c r="H95" s="4" t="s">
        <v>334</v>
      </c>
      <c r="I95" s="4" t="s">
        <v>133</v>
      </c>
      <c r="J95" s="16">
        <v>295</v>
      </c>
      <c r="K95" s="16">
        <v>60</v>
      </c>
      <c r="L95" s="17">
        <v>22.5</v>
      </c>
      <c r="M95" s="20">
        <v>150</v>
      </c>
      <c r="N95" s="20" t="s">
        <v>3</v>
      </c>
      <c r="O95" s="29">
        <v>7061</v>
      </c>
      <c r="P95" s="30">
        <f t="shared" si="10"/>
        <v>4095.3800000000006</v>
      </c>
      <c r="Q95" s="30">
        <f t="shared" si="11"/>
        <v>3954.1600000000003</v>
      </c>
      <c r="R95" s="30">
        <f t="shared" si="12"/>
        <v>3812.94</v>
      </c>
      <c r="S95" s="30">
        <f t="shared" si="13"/>
        <v>3671.7200000000003</v>
      </c>
      <c r="T95" s="34"/>
      <c r="U95" s="32">
        <f t="shared" si="14"/>
        <v>0</v>
      </c>
      <c r="V95" s="16">
        <v>270</v>
      </c>
      <c r="W95" s="4" t="s">
        <v>4</v>
      </c>
      <c r="X95" s="4" t="s">
        <v>5</v>
      </c>
      <c r="Y95" s="4" t="s">
        <v>8</v>
      </c>
      <c r="Z95" s="3">
        <v>73</v>
      </c>
      <c r="AA95" s="35" t="s">
        <v>325</v>
      </c>
      <c r="AB95" s="35" t="s">
        <v>325</v>
      </c>
      <c r="AC95" s="3">
        <v>457990</v>
      </c>
      <c r="AD95" s="3">
        <v>8808956104429</v>
      </c>
      <c r="AE95" s="4">
        <v>28</v>
      </c>
    </row>
    <row r="96" spans="1:31" x14ac:dyDescent="0.25">
      <c r="A96" s="54">
        <v>84</v>
      </c>
      <c r="B96" s="3">
        <v>35489</v>
      </c>
      <c r="C96" s="10" t="s">
        <v>59</v>
      </c>
      <c r="D96" s="13" t="s">
        <v>114</v>
      </c>
      <c r="E96" s="4" t="s">
        <v>255</v>
      </c>
      <c r="F96" s="4" t="s">
        <v>53</v>
      </c>
      <c r="G96" s="4" t="s">
        <v>167</v>
      </c>
      <c r="H96" s="4" t="s">
        <v>334</v>
      </c>
      <c r="I96" s="4" t="s">
        <v>133</v>
      </c>
      <c r="J96" s="16">
        <v>295</v>
      </c>
      <c r="K96" s="16">
        <v>60</v>
      </c>
      <c r="L96" s="17">
        <v>22.5</v>
      </c>
      <c r="M96" s="20">
        <v>150</v>
      </c>
      <c r="N96" s="20" t="s">
        <v>3</v>
      </c>
      <c r="O96" s="29">
        <v>7340</v>
      </c>
      <c r="P96" s="30">
        <f t="shared" si="10"/>
        <v>4257.2000000000007</v>
      </c>
      <c r="Q96" s="30">
        <f t="shared" si="11"/>
        <v>4110.4000000000005</v>
      </c>
      <c r="R96" s="30">
        <f t="shared" si="12"/>
        <v>3963.6000000000004</v>
      </c>
      <c r="S96" s="30">
        <f t="shared" si="13"/>
        <v>3816.8</v>
      </c>
      <c r="T96" s="34"/>
      <c r="U96" s="32">
        <f t="shared" si="14"/>
        <v>0</v>
      </c>
      <c r="V96" s="16">
        <v>270</v>
      </c>
      <c r="W96" s="4" t="s">
        <v>10</v>
      </c>
      <c r="X96" s="4" t="s">
        <v>5</v>
      </c>
      <c r="Y96" s="4" t="s">
        <v>6</v>
      </c>
      <c r="Z96" s="3">
        <v>72</v>
      </c>
      <c r="AA96" s="35" t="s">
        <v>325</v>
      </c>
      <c r="AB96" s="35" t="s">
        <v>325</v>
      </c>
      <c r="AC96" s="3">
        <v>628725</v>
      </c>
      <c r="AD96" s="3">
        <v>4968814951573</v>
      </c>
      <c r="AE96" s="4">
        <v>71</v>
      </c>
    </row>
    <row r="97" spans="1:31" x14ac:dyDescent="0.25">
      <c r="A97" s="54">
        <v>85</v>
      </c>
      <c r="B97" s="3">
        <v>35496</v>
      </c>
      <c r="C97" s="10" t="s">
        <v>67</v>
      </c>
      <c r="D97" s="13" t="s">
        <v>114</v>
      </c>
      <c r="E97" s="4" t="s">
        <v>256</v>
      </c>
      <c r="F97" s="4" t="s">
        <v>65</v>
      </c>
      <c r="G97" s="4" t="s">
        <v>167</v>
      </c>
      <c r="H97" s="4" t="s">
        <v>334</v>
      </c>
      <c r="I97" s="4" t="s">
        <v>133</v>
      </c>
      <c r="J97" s="16">
        <v>295</v>
      </c>
      <c r="K97" s="16">
        <v>60</v>
      </c>
      <c r="L97" s="17">
        <v>22.5</v>
      </c>
      <c r="M97" s="20">
        <v>150</v>
      </c>
      <c r="N97" s="20" t="s">
        <v>3</v>
      </c>
      <c r="O97" s="29">
        <v>7391</v>
      </c>
      <c r="P97" s="30">
        <f t="shared" si="10"/>
        <v>4286.7800000000007</v>
      </c>
      <c r="Q97" s="30">
        <f t="shared" si="11"/>
        <v>4138.96</v>
      </c>
      <c r="R97" s="30">
        <f t="shared" si="12"/>
        <v>3991.1400000000003</v>
      </c>
      <c r="S97" s="30">
        <f t="shared" si="13"/>
        <v>3843.32</v>
      </c>
      <c r="T97" s="34"/>
      <c r="U97" s="32">
        <f t="shared" si="14"/>
        <v>0</v>
      </c>
      <c r="V97" s="16">
        <v>270</v>
      </c>
      <c r="W97" s="4" t="s">
        <v>5</v>
      </c>
      <c r="X97" s="4" t="s">
        <v>5</v>
      </c>
      <c r="Y97" s="4" t="s">
        <v>6</v>
      </c>
      <c r="Z97" s="3">
        <v>72</v>
      </c>
      <c r="AA97" s="35" t="s">
        <v>325</v>
      </c>
      <c r="AB97" s="35" t="s">
        <v>325</v>
      </c>
      <c r="AC97" s="3">
        <v>628939</v>
      </c>
      <c r="AD97" s="3">
        <v>4968814987565</v>
      </c>
      <c r="AE97" s="4">
        <v>54</v>
      </c>
    </row>
    <row r="98" spans="1:31" x14ac:dyDescent="0.25">
      <c r="A98" s="54">
        <v>86</v>
      </c>
      <c r="B98" s="4">
        <v>45166</v>
      </c>
      <c r="C98" s="55">
        <v>3774500</v>
      </c>
      <c r="D98" s="56" t="s">
        <v>339</v>
      </c>
      <c r="E98" s="4" t="s">
        <v>377</v>
      </c>
      <c r="F98" s="4" t="s">
        <v>345</v>
      </c>
      <c r="G98" s="4" t="s">
        <v>166</v>
      </c>
      <c r="H98" s="4" t="s">
        <v>334</v>
      </c>
      <c r="I98" s="4" t="s">
        <v>133</v>
      </c>
      <c r="J98" s="20">
        <v>295</v>
      </c>
      <c r="K98" s="20">
        <v>60</v>
      </c>
      <c r="L98" s="20">
        <v>22.5</v>
      </c>
      <c r="M98" s="20">
        <v>150</v>
      </c>
      <c r="N98" s="20" t="s">
        <v>3</v>
      </c>
      <c r="O98" s="57">
        <v>7931</v>
      </c>
      <c r="P98" s="30">
        <f t="shared" si="10"/>
        <v>4599.9800000000005</v>
      </c>
      <c r="Q98" s="30">
        <f t="shared" si="11"/>
        <v>4441.3600000000006</v>
      </c>
      <c r="R98" s="30">
        <f t="shared" si="12"/>
        <v>4282.7400000000007</v>
      </c>
      <c r="S98" s="30">
        <f t="shared" si="13"/>
        <v>4124.12</v>
      </c>
      <c r="T98" s="34"/>
      <c r="U98" s="32">
        <f t="shared" si="14"/>
        <v>0</v>
      </c>
      <c r="V98" s="20">
        <v>270</v>
      </c>
      <c r="W98" s="4" t="s">
        <v>5</v>
      </c>
      <c r="X98" s="4" t="s">
        <v>8</v>
      </c>
      <c r="Y98" s="4" t="s">
        <v>8</v>
      </c>
      <c r="Z98" s="4">
        <v>72</v>
      </c>
      <c r="AA98" s="20" t="s">
        <v>325</v>
      </c>
      <c r="AB98" s="20" t="s">
        <v>325</v>
      </c>
      <c r="AC98" s="4">
        <v>455453</v>
      </c>
      <c r="AD98" s="3">
        <v>8019227377453</v>
      </c>
      <c r="AE98" s="4">
        <v>1</v>
      </c>
    </row>
    <row r="99" spans="1:31" x14ac:dyDescent="0.25">
      <c r="A99" s="54">
        <v>87</v>
      </c>
      <c r="B99" s="4">
        <v>45167</v>
      </c>
      <c r="C99" s="55">
        <v>2156300</v>
      </c>
      <c r="D99" s="56" t="s">
        <v>339</v>
      </c>
      <c r="E99" s="4" t="s">
        <v>361</v>
      </c>
      <c r="F99" s="4" t="s">
        <v>340</v>
      </c>
      <c r="G99" s="4" t="s">
        <v>167</v>
      </c>
      <c r="H99" s="4" t="s">
        <v>334</v>
      </c>
      <c r="I99" s="4" t="s">
        <v>133</v>
      </c>
      <c r="J99" s="20">
        <v>295</v>
      </c>
      <c r="K99" s="20">
        <v>60</v>
      </c>
      <c r="L99" s="20">
        <v>22.5</v>
      </c>
      <c r="M99" s="20">
        <v>150</v>
      </c>
      <c r="N99" s="20" t="s">
        <v>3</v>
      </c>
      <c r="O99" s="57">
        <v>7931</v>
      </c>
      <c r="P99" s="30">
        <f t="shared" si="10"/>
        <v>4599.9800000000005</v>
      </c>
      <c r="Q99" s="30">
        <f t="shared" si="11"/>
        <v>4441.3600000000006</v>
      </c>
      <c r="R99" s="30">
        <f t="shared" si="12"/>
        <v>4282.7400000000007</v>
      </c>
      <c r="S99" s="30">
        <f t="shared" si="13"/>
        <v>4124.12</v>
      </c>
      <c r="T99" s="34"/>
      <c r="U99" s="32">
        <f t="shared" si="14"/>
        <v>0</v>
      </c>
      <c r="V99" s="20">
        <v>270</v>
      </c>
      <c r="W99" s="4" t="s">
        <v>4</v>
      </c>
      <c r="X99" s="4" t="s">
        <v>8</v>
      </c>
      <c r="Y99" s="4" t="s">
        <v>8</v>
      </c>
      <c r="Z99" s="4">
        <v>75</v>
      </c>
      <c r="AA99" s="20" t="s">
        <v>325</v>
      </c>
      <c r="AB99" s="20" t="s">
        <v>325</v>
      </c>
      <c r="AC99" s="4">
        <v>459387</v>
      </c>
      <c r="AD99" s="3">
        <v>8019227215632</v>
      </c>
      <c r="AE99" s="4">
        <v>16</v>
      </c>
    </row>
    <row r="100" spans="1:31" x14ac:dyDescent="0.25">
      <c r="A100" s="54">
        <v>88</v>
      </c>
      <c r="B100" s="3">
        <v>35441</v>
      </c>
      <c r="C100" s="10">
        <v>1828113</v>
      </c>
      <c r="D100" s="12" t="s">
        <v>113</v>
      </c>
      <c r="E100" s="4" t="s">
        <v>257</v>
      </c>
      <c r="F100" s="4" t="s">
        <v>28</v>
      </c>
      <c r="G100" s="4" t="s">
        <v>167</v>
      </c>
      <c r="H100" s="47" t="s">
        <v>328</v>
      </c>
      <c r="I100" s="4" t="s">
        <v>134</v>
      </c>
      <c r="J100" s="16">
        <v>295</v>
      </c>
      <c r="K100" s="16">
        <v>80</v>
      </c>
      <c r="L100" s="17">
        <v>22.5</v>
      </c>
      <c r="M100" s="20">
        <v>152</v>
      </c>
      <c r="N100" s="20" t="s">
        <v>20</v>
      </c>
      <c r="O100" s="29">
        <v>7240</v>
      </c>
      <c r="P100" s="30">
        <f t="shared" si="10"/>
        <v>4199.2000000000007</v>
      </c>
      <c r="Q100" s="30">
        <f t="shared" si="11"/>
        <v>4054.4000000000005</v>
      </c>
      <c r="R100" s="30">
        <f t="shared" si="12"/>
        <v>3909.6000000000004</v>
      </c>
      <c r="S100" s="30">
        <f t="shared" si="13"/>
        <v>3764.8</v>
      </c>
      <c r="T100" s="34"/>
      <c r="U100" s="32">
        <f t="shared" si="14"/>
        <v>0</v>
      </c>
      <c r="V100" s="16">
        <v>248</v>
      </c>
      <c r="W100" s="4" t="s">
        <v>10</v>
      </c>
      <c r="X100" s="4" t="s">
        <v>8</v>
      </c>
      <c r="Y100" s="4" t="s">
        <v>8</v>
      </c>
      <c r="Z100" s="3">
        <v>74</v>
      </c>
      <c r="AA100" s="35" t="s">
        <v>325</v>
      </c>
      <c r="AB100" s="35" t="s">
        <v>325</v>
      </c>
      <c r="AC100" s="3">
        <v>457893</v>
      </c>
      <c r="AD100" s="3">
        <v>8808956063818</v>
      </c>
      <c r="AE100" s="58" t="s">
        <v>392</v>
      </c>
    </row>
    <row r="101" spans="1:31" x14ac:dyDescent="0.25">
      <c r="A101" s="54">
        <v>89</v>
      </c>
      <c r="B101" s="3">
        <v>35473</v>
      </c>
      <c r="C101" s="10">
        <v>904033</v>
      </c>
      <c r="D101" s="14" t="s">
        <v>115</v>
      </c>
      <c r="E101" s="4" t="s">
        <v>258</v>
      </c>
      <c r="F101" s="4" t="s">
        <v>112</v>
      </c>
      <c r="G101" s="4" t="s">
        <v>167</v>
      </c>
      <c r="H101" s="4" t="s">
        <v>334</v>
      </c>
      <c r="I101" s="4" t="s">
        <v>134</v>
      </c>
      <c r="J101" s="16">
        <v>295</v>
      </c>
      <c r="K101" s="16">
        <v>80</v>
      </c>
      <c r="L101" s="17">
        <v>22.5</v>
      </c>
      <c r="M101" s="20">
        <v>152</v>
      </c>
      <c r="N101" s="20" t="s">
        <v>3</v>
      </c>
      <c r="O101" s="29">
        <v>5170</v>
      </c>
      <c r="P101" s="30">
        <f t="shared" si="10"/>
        <v>2998.6000000000004</v>
      </c>
      <c r="Q101" s="30">
        <f t="shared" si="11"/>
        <v>2895.2000000000003</v>
      </c>
      <c r="R101" s="30">
        <f t="shared" si="12"/>
        <v>2791.8</v>
      </c>
      <c r="S101" s="30">
        <f t="shared" si="13"/>
        <v>2688.4</v>
      </c>
      <c r="T101" s="34"/>
      <c r="U101" s="32">
        <f t="shared" si="14"/>
        <v>0</v>
      </c>
      <c r="V101" s="16">
        <v>248</v>
      </c>
      <c r="W101" s="4" t="s">
        <v>10</v>
      </c>
      <c r="X101" s="4" t="s">
        <v>8</v>
      </c>
      <c r="Y101" s="4" t="s">
        <v>5</v>
      </c>
      <c r="Z101" s="3">
        <v>74</v>
      </c>
      <c r="AA101" s="35" t="s">
        <v>325</v>
      </c>
      <c r="AB101" s="35" t="s">
        <v>325</v>
      </c>
      <c r="AC101" s="3">
        <v>1413394</v>
      </c>
      <c r="AD101" s="3">
        <v>6942659918241</v>
      </c>
      <c r="AE101" s="4">
        <v>1</v>
      </c>
    </row>
    <row r="102" spans="1:31" ht="15" customHeight="1" x14ac:dyDescent="0.25">
      <c r="A102" s="54">
        <v>90</v>
      </c>
      <c r="B102" s="3">
        <v>35406</v>
      </c>
      <c r="C102" s="10" t="s">
        <v>33</v>
      </c>
      <c r="D102" s="13" t="s">
        <v>114</v>
      </c>
      <c r="E102" s="4" t="s">
        <v>259</v>
      </c>
      <c r="F102" s="4" t="s">
        <v>34</v>
      </c>
      <c r="G102" s="4" t="s">
        <v>167</v>
      </c>
      <c r="H102" s="47" t="s">
        <v>328</v>
      </c>
      <c r="I102" s="4" t="s">
        <v>134</v>
      </c>
      <c r="J102" s="16">
        <v>295</v>
      </c>
      <c r="K102" s="16">
        <v>80</v>
      </c>
      <c r="L102" s="17">
        <v>22.5</v>
      </c>
      <c r="M102" s="20">
        <v>152</v>
      </c>
      <c r="N102" s="20" t="s">
        <v>3</v>
      </c>
      <c r="O102" s="29">
        <v>7450</v>
      </c>
      <c r="P102" s="30">
        <f t="shared" si="10"/>
        <v>4321.0000000000009</v>
      </c>
      <c r="Q102" s="30">
        <f t="shared" si="11"/>
        <v>4172</v>
      </c>
      <c r="R102" s="30">
        <f t="shared" si="12"/>
        <v>4023.0000000000005</v>
      </c>
      <c r="S102" s="30">
        <f t="shared" si="13"/>
        <v>3874</v>
      </c>
      <c r="T102" s="34"/>
      <c r="U102" s="32">
        <f t="shared" si="14"/>
        <v>0</v>
      </c>
      <c r="V102" s="16">
        <v>248</v>
      </c>
      <c r="W102" s="4" t="s">
        <v>10</v>
      </c>
      <c r="X102" s="4" t="s">
        <v>8</v>
      </c>
      <c r="Y102" s="4" t="s">
        <v>6</v>
      </c>
      <c r="Z102" s="3">
        <v>73</v>
      </c>
      <c r="AA102" s="35" t="s">
        <v>325</v>
      </c>
      <c r="AB102" s="35" t="s">
        <v>325</v>
      </c>
      <c r="AC102" s="3">
        <v>629724</v>
      </c>
      <c r="AD102" s="3">
        <v>4968814892968</v>
      </c>
      <c r="AE102" s="58" t="s">
        <v>392</v>
      </c>
    </row>
    <row r="103" spans="1:31" x14ac:dyDescent="0.25">
      <c r="A103" s="54">
        <v>91</v>
      </c>
      <c r="B103" s="3">
        <v>35485</v>
      </c>
      <c r="C103" s="10" t="s">
        <v>55</v>
      </c>
      <c r="D103" s="13" t="s">
        <v>114</v>
      </c>
      <c r="E103" s="4" t="s">
        <v>260</v>
      </c>
      <c r="F103" s="4" t="s">
        <v>53</v>
      </c>
      <c r="G103" s="4" t="s">
        <v>167</v>
      </c>
      <c r="H103" s="4" t="s">
        <v>334</v>
      </c>
      <c r="I103" s="4" t="s">
        <v>134</v>
      </c>
      <c r="J103" s="16">
        <v>295</v>
      </c>
      <c r="K103" s="16">
        <v>80</v>
      </c>
      <c r="L103" s="17">
        <v>22.5</v>
      </c>
      <c r="M103" s="20">
        <v>152</v>
      </c>
      <c r="N103" s="20" t="s">
        <v>11</v>
      </c>
      <c r="O103" s="29">
        <v>7450</v>
      </c>
      <c r="P103" s="30">
        <f t="shared" si="10"/>
        <v>4321.0000000000009</v>
      </c>
      <c r="Q103" s="30">
        <f t="shared" si="11"/>
        <v>4172</v>
      </c>
      <c r="R103" s="30">
        <f t="shared" si="12"/>
        <v>4023.0000000000005</v>
      </c>
      <c r="S103" s="30">
        <f t="shared" si="13"/>
        <v>3874</v>
      </c>
      <c r="T103" s="34"/>
      <c r="U103" s="32">
        <f t="shared" si="14"/>
        <v>0</v>
      </c>
      <c r="V103" s="16">
        <v>248</v>
      </c>
      <c r="W103" s="4" t="s">
        <v>10</v>
      </c>
      <c r="X103" s="4" t="s">
        <v>5</v>
      </c>
      <c r="Y103" s="4" t="s">
        <v>6</v>
      </c>
      <c r="Z103" s="3">
        <v>72</v>
      </c>
      <c r="AA103" s="35" t="s">
        <v>325</v>
      </c>
      <c r="AB103" s="35" t="s">
        <v>325</v>
      </c>
      <c r="AC103" s="3">
        <v>628720</v>
      </c>
      <c r="AD103" s="3">
        <v>4968814916923</v>
      </c>
      <c r="AE103" s="58" t="s">
        <v>392</v>
      </c>
    </row>
    <row r="104" spans="1:31" x14ac:dyDescent="0.25">
      <c r="A104" s="54">
        <v>92</v>
      </c>
      <c r="B104" s="3">
        <v>35412</v>
      </c>
      <c r="C104" s="10" t="s">
        <v>40</v>
      </c>
      <c r="D104" s="13" t="s">
        <v>114</v>
      </c>
      <c r="E104" s="4" t="s">
        <v>261</v>
      </c>
      <c r="F104" s="4" t="s">
        <v>39</v>
      </c>
      <c r="G104" s="4" t="s">
        <v>167</v>
      </c>
      <c r="H104" s="47" t="s">
        <v>328</v>
      </c>
      <c r="I104" s="4" t="s">
        <v>134</v>
      </c>
      <c r="J104" s="16">
        <v>295</v>
      </c>
      <c r="K104" s="16">
        <v>80</v>
      </c>
      <c r="L104" s="17">
        <v>22.5</v>
      </c>
      <c r="M104" s="20">
        <v>152</v>
      </c>
      <c r="N104" s="20" t="s">
        <v>11</v>
      </c>
      <c r="O104" s="29">
        <v>7850</v>
      </c>
      <c r="P104" s="30">
        <f t="shared" si="10"/>
        <v>4553.0000000000009</v>
      </c>
      <c r="Q104" s="30">
        <f t="shared" si="11"/>
        <v>4396</v>
      </c>
      <c r="R104" s="30">
        <f t="shared" si="12"/>
        <v>4239</v>
      </c>
      <c r="S104" s="30">
        <f t="shared" si="13"/>
        <v>4082</v>
      </c>
      <c r="T104" s="34"/>
      <c r="U104" s="32">
        <f t="shared" si="14"/>
        <v>0</v>
      </c>
      <c r="V104" s="16">
        <v>248</v>
      </c>
      <c r="W104" s="4" t="s">
        <v>10</v>
      </c>
      <c r="X104" s="4" t="s">
        <v>5</v>
      </c>
      <c r="Y104" s="4" t="s">
        <v>8</v>
      </c>
      <c r="Z104" s="3">
        <v>74</v>
      </c>
      <c r="AA104" s="35" t="s">
        <v>325</v>
      </c>
      <c r="AB104" s="35" t="s">
        <v>325</v>
      </c>
      <c r="AC104" s="3">
        <v>630083</v>
      </c>
      <c r="AD104" s="3">
        <v>4548515007832</v>
      </c>
      <c r="AE104" s="58" t="s">
        <v>392</v>
      </c>
    </row>
    <row r="105" spans="1:31" x14ac:dyDescent="0.25">
      <c r="A105" s="54">
        <v>93</v>
      </c>
      <c r="B105" s="3">
        <v>35373</v>
      </c>
      <c r="C105" s="10">
        <v>2259463</v>
      </c>
      <c r="D105" s="12" t="s">
        <v>113</v>
      </c>
      <c r="E105" s="4" t="s">
        <v>262</v>
      </c>
      <c r="F105" s="4" t="s">
        <v>23</v>
      </c>
      <c r="G105" s="4" t="s">
        <v>167</v>
      </c>
      <c r="H105" s="4" t="s">
        <v>334</v>
      </c>
      <c r="I105" s="4" t="s">
        <v>134</v>
      </c>
      <c r="J105" s="16">
        <v>295</v>
      </c>
      <c r="K105" s="16">
        <v>80</v>
      </c>
      <c r="L105" s="17">
        <v>22.5</v>
      </c>
      <c r="M105" s="20">
        <v>154</v>
      </c>
      <c r="N105" s="20" t="s">
        <v>3</v>
      </c>
      <c r="O105" s="29">
        <v>7750</v>
      </c>
      <c r="P105" s="30">
        <f t="shared" si="10"/>
        <v>4495.0000000000009</v>
      </c>
      <c r="Q105" s="30">
        <f t="shared" si="11"/>
        <v>4340</v>
      </c>
      <c r="R105" s="30">
        <f t="shared" si="12"/>
        <v>4185</v>
      </c>
      <c r="S105" s="30">
        <f t="shared" si="13"/>
        <v>4030</v>
      </c>
      <c r="T105" s="34"/>
      <c r="U105" s="32">
        <f t="shared" si="14"/>
        <v>0</v>
      </c>
      <c r="V105" s="16">
        <v>248</v>
      </c>
      <c r="W105" s="4" t="s">
        <v>4</v>
      </c>
      <c r="X105" s="4" t="s">
        <v>8</v>
      </c>
      <c r="Y105" s="4" t="s">
        <v>8</v>
      </c>
      <c r="Z105" s="3">
        <v>75</v>
      </c>
      <c r="AA105" s="35" t="s">
        <v>325</v>
      </c>
      <c r="AB105" s="35" t="s">
        <v>325</v>
      </c>
      <c r="AC105" s="3">
        <v>448913</v>
      </c>
      <c r="AD105" s="3">
        <v>8808956267087</v>
      </c>
      <c r="AE105" s="4">
        <v>39</v>
      </c>
    </row>
    <row r="106" spans="1:31" x14ac:dyDescent="0.25">
      <c r="A106" s="54">
        <v>94</v>
      </c>
      <c r="B106" s="3">
        <v>44688</v>
      </c>
      <c r="C106" s="10">
        <v>2259493</v>
      </c>
      <c r="D106" s="12" t="s">
        <v>113</v>
      </c>
      <c r="E106" s="4" t="s">
        <v>205</v>
      </c>
      <c r="F106" s="4" t="s">
        <v>22</v>
      </c>
      <c r="G106" s="4" t="s">
        <v>166</v>
      </c>
      <c r="H106" s="4" t="s">
        <v>334</v>
      </c>
      <c r="I106" s="4" t="s">
        <v>134</v>
      </c>
      <c r="J106" s="16">
        <v>295</v>
      </c>
      <c r="K106" s="16">
        <v>80</v>
      </c>
      <c r="L106" s="17">
        <v>22.5</v>
      </c>
      <c r="M106" s="20">
        <v>154</v>
      </c>
      <c r="N106" s="20" t="s">
        <v>3</v>
      </c>
      <c r="O106" s="29">
        <v>7750</v>
      </c>
      <c r="P106" s="30">
        <f t="shared" si="10"/>
        <v>4495.0000000000009</v>
      </c>
      <c r="Q106" s="30">
        <f t="shared" si="11"/>
        <v>4340</v>
      </c>
      <c r="R106" s="30">
        <f t="shared" si="12"/>
        <v>4185</v>
      </c>
      <c r="S106" s="30">
        <f t="shared" si="13"/>
        <v>4030</v>
      </c>
      <c r="T106" s="34"/>
      <c r="U106" s="32">
        <f t="shared" si="14"/>
        <v>0</v>
      </c>
      <c r="V106" s="16">
        <v>248</v>
      </c>
      <c r="W106" s="4" t="s">
        <v>4</v>
      </c>
      <c r="X106" s="4" t="s">
        <v>8</v>
      </c>
      <c r="Y106" s="4" t="s">
        <v>6</v>
      </c>
      <c r="Z106" s="3">
        <v>72</v>
      </c>
      <c r="AA106" s="35" t="s">
        <v>325</v>
      </c>
      <c r="AB106" s="35" t="s">
        <v>325</v>
      </c>
      <c r="AC106" s="3">
        <v>456281</v>
      </c>
      <c r="AD106" s="3">
        <v>8808956267117</v>
      </c>
      <c r="AE106" s="4">
        <v>0</v>
      </c>
    </row>
    <row r="107" spans="1:31" x14ac:dyDescent="0.25">
      <c r="A107" s="54">
        <v>95</v>
      </c>
      <c r="B107" s="3">
        <v>35500</v>
      </c>
      <c r="C107" s="10" t="s">
        <v>72</v>
      </c>
      <c r="D107" s="13" t="s">
        <v>114</v>
      </c>
      <c r="E107" s="4" t="s">
        <v>303</v>
      </c>
      <c r="F107" s="4" t="s">
        <v>71</v>
      </c>
      <c r="G107" s="4" t="s">
        <v>168</v>
      </c>
      <c r="H107" s="4" t="s">
        <v>334</v>
      </c>
      <c r="I107" s="4" t="s">
        <v>134</v>
      </c>
      <c r="J107" s="16">
        <v>295</v>
      </c>
      <c r="K107" s="16">
        <v>80</v>
      </c>
      <c r="L107" s="17">
        <v>22.5</v>
      </c>
      <c r="M107" s="20">
        <v>154</v>
      </c>
      <c r="N107" s="20" t="s">
        <v>11</v>
      </c>
      <c r="O107" s="29">
        <v>7650</v>
      </c>
      <c r="P107" s="30">
        <f t="shared" si="10"/>
        <v>4437.0000000000009</v>
      </c>
      <c r="Q107" s="30">
        <f t="shared" si="11"/>
        <v>4284</v>
      </c>
      <c r="R107" s="30">
        <f t="shared" si="12"/>
        <v>4131</v>
      </c>
      <c r="S107" s="30">
        <f t="shared" si="13"/>
        <v>3978</v>
      </c>
      <c r="T107" s="34"/>
      <c r="U107" s="32">
        <f t="shared" si="14"/>
        <v>0</v>
      </c>
      <c r="V107" s="16">
        <v>248</v>
      </c>
      <c r="W107" s="4" t="s">
        <v>5</v>
      </c>
      <c r="X107" s="4" t="s">
        <v>8</v>
      </c>
      <c r="Y107" s="4" t="s">
        <v>6</v>
      </c>
      <c r="Z107" s="3">
        <v>71</v>
      </c>
      <c r="AA107" s="35" t="s">
        <v>325</v>
      </c>
      <c r="AB107" s="35" t="s">
        <v>325</v>
      </c>
      <c r="AC107" s="3">
        <v>628501</v>
      </c>
      <c r="AD107" s="3">
        <v>4968814996734</v>
      </c>
      <c r="AE107" s="58" t="s">
        <v>392</v>
      </c>
    </row>
    <row r="108" spans="1:31" x14ac:dyDescent="0.25">
      <c r="A108" s="54">
        <v>96</v>
      </c>
      <c r="B108" s="3">
        <v>35381</v>
      </c>
      <c r="C108" s="10">
        <v>2261693</v>
      </c>
      <c r="D108" s="12" t="s">
        <v>113</v>
      </c>
      <c r="E108" s="4" t="s">
        <v>206</v>
      </c>
      <c r="F108" s="4" t="s">
        <v>24</v>
      </c>
      <c r="G108" s="4" t="s">
        <v>166</v>
      </c>
      <c r="H108" s="47" t="s">
        <v>328</v>
      </c>
      <c r="I108" s="4" t="s">
        <v>134</v>
      </c>
      <c r="J108" s="16">
        <v>295</v>
      </c>
      <c r="K108" s="16">
        <v>80</v>
      </c>
      <c r="L108" s="17">
        <v>22.5</v>
      </c>
      <c r="M108" s="20">
        <v>154</v>
      </c>
      <c r="N108" s="20" t="s">
        <v>11</v>
      </c>
      <c r="O108" s="29">
        <v>7750</v>
      </c>
      <c r="P108" s="30">
        <f t="shared" si="10"/>
        <v>4495.0000000000009</v>
      </c>
      <c r="Q108" s="30">
        <f t="shared" si="11"/>
        <v>4340</v>
      </c>
      <c r="R108" s="30">
        <f t="shared" si="12"/>
        <v>4185</v>
      </c>
      <c r="S108" s="30">
        <f t="shared" si="13"/>
        <v>4030</v>
      </c>
      <c r="T108" s="34"/>
      <c r="U108" s="32">
        <f t="shared" si="14"/>
        <v>0</v>
      </c>
      <c r="V108" s="16">
        <v>248</v>
      </c>
      <c r="W108" s="4" t="s">
        <v>4</v>
      </c>
      <c r="X108" s="4" t="s">
        <v>5</v>
      </c>
      <c r="Y108" s="4" t="s">
        <v>8</v>
      </c>
      <c r="Z108" s="3">
        <v>73</v>
      </c>
      <c r="AA108" s="35" t="s">
        <v>325</v>
      </c>
      <c r="AB108" s="35" t="s">
        <v>325</v>
      </c>
      <c r="AC108" s="3">
        <v>456459</v>
      </c>
      <c r="AD108" s="3">
        <v>8808956269708</v>
      </c>
      <c r="AE108" s="4">
        <v>0</v>
      </c>
    </row>
    <row r="109" spans="1:31" x14ac:dyDescent="0.25">
      <c r="A109" s="54">
        <v>97</v>
      </c>
      <c r="B109" s="3">
        <v>35424</v>
      </c>
      <c r="C109" s="10" t="s">
        <v>49</v>
      </c>
      <c r="D109" s="13" t="s">
        <v>114</v>
      </c>
      <c r="E109" s="4" t="s">
        <v>207</v>
      </c>
      <c r="F109" s="4" t="s">
        <v>45</v>
      </c>
      <c r="G109" s="4" t="s">
        <v>166</v>
      </c>
      <c r="H109" s="47" t="s">
        <v>328</v>
      </c>
      <c r="I109" s="4" t="s">
        <v>134</v>
      </c>
      <c r="J109" s="16">
        <v>295</v>
      </c>
      <c r="K109" s="16">
        <v>80</v>
      </c>
      <c r="L109" s="17">
        <v>22.5</v>
      </c>
      <c r="M109" s="20">
        <v>154</v>
      </c>
      <c r="N109" s="20" t="s">
        <v>11</v>
      </c>
      <c r="O109" s="29">
        <v>7450</v>
      </c>
      <c r="P109" s="30">
        <f t="shared" si="10"/>
        <v>4321.0000000000009</v>
      </c>
      <c r="Q109" s="30">
        <f t="shared" si="11"/>
        <v>4172</v>
      </c>
      <c r="R109" s="30">
        <f t="shared" si="12"/>
        <v>4023.0000000000005</v>
      </c>
      <c r="S109" s="30">
        <f t="shared" si="13"/>
        <v>3874</v>
      </c>
      <c r="T109" s="34"/>
      <c r="U109" s="32">
        <f t="shared" si="14"/>
        <v>0</v>
      </c>
      <c r="V109" s="16">
        <v>248</v>
      </c>
      <c r="W109" s="4" t="s">
        <v>4</v>
      </c>
      <c r="X109" s="4" t="s">
        <v>5</v>
      </c>
      <c r="Y109" s="4" t="s">
        <v>8</v>
      </c>
      <c r="Z109" s="3">
        <v>74</v>
      </c>
      <c r="AA109" s="35" t="s">
        <v>325</v>
      </c>
      <c r="AB109" s="35" t="s">
        <v>325</v>
      </c>
      <c r="AC109" s="3">
        <v>629721</v>
      </c>
      <c r="AD109" s="3">
        <v>4968814967765</v>
      </c>
      <c r="AE109" s="4">
        <v>1</v>
      </c>
    </row>
    <row r="110" spans="1:31" x14ac:dyDescent="0.25">
      <c r="A110" s="54">
        <v>98</v>
      </c>
      <c r="B110" s="4">
        <v>35546</v>
      </c>
      <c r="C110" s="55">
        <v>2647800</v>
      </c>
      <c r="D110" s="56" t="s">
        <v>339</v>
      </c>
      <c r="E110" s="4" t="s">
        <v>360</v>
      </c>
      <c r="F110" s="4" t="s">
        <v>342</v>
      </c>
      <c r="G110" s="4" t="s">
        <v>167</v>
      </c>
      <c r="H110" s="47" t="s">
        <v>328</v>
      </c>
      <c r="I110" s="4" t="s">
        <v>134</v>
      </c>
      <c r="J110" s="20">
        <v>295</v>
      </c>
      <c r="K110" s="20">
        <v>80</v>
      </c>
      <c r="L110" s="20">
        <v>22.5</v>
      </c>
      <c r="M110" s="20">
        <v>152</v>
      </c>
      <c r="N110" s="20" t="s">
        <v>11</v>
      </c>
      <c r="O110" s="57">
        <v>7850</v>
      </c>
      <c r="P110" s="30">
        <f t="shared" si="10"/>
        <v>4553.0000000000009</v>
      </c>
      <c r="Q110" s="30">
        <f t="shared" si="11"/>
        <v>4396</v>
      </c>
      <c r="R110" s="30">
        <f t="shared" si="12"/>
        <v>4239</v>
      </c>
      <c r="S110" s="30">
        <f t="shared" si="13"/>
        <v>4082</v>
      </c>
      <c r="T110" s="34"/>
      <c r="U110" s="32">
        <f t="shared" si="14"/>
        <v>0</v>
      </c>
      <c r="V110" s="20">
        <v>248</v>
      </c>
      <c r="W110" s="4" t="s">
        <v>4</v>
      </c>
      <c r="X110" s="4" t="s">
        <v>6</v>
      </c>
      <c r="Y110" s="4" t="s">
        <v>8</v>
      </c>
      <c r="Z110" s="4">
        <v>75</v>
      </c>
      <c r="AA110" s="20" t="s">
        <v>325</v>
      </c>
      <c r="AB110" s="20" t="s">
        <v>325</v>
      </c>
      <c r="AC110" s="4">
        <v>593012</v>
      </c>
      <c r="AD110" s="3">
        <v>8019227264784</v>
      </c>
      <c r="AE110" s="58" t="s">
        <v>392</v>
      </c>
    </row>
    <row r="111" spans="1:31" x14ac:dyDescent="0.25">
      <c r="A111" s="54">
        <v>99</v>
      </c>
      <c r="B111" s="4">
        <v>35552</v>
      </c>
      <c r="C111" s="55">
        <v>3660200</v>
      </c>
      <c r="D111" s="56" t="s">
        <v>339</v>
      </c>
      <c r="E111" s="4" t="s">
        <v>385</v>
      </c>
      <c r="F111" s="4" t="s">
        <v>345</v>
      </c>
      <c r="G111" s="4" t="s">
        <v>168</v>
      </c>
      <c r="H111" s="4" t="s">
        <v>334</v>
      </c>
      <c r="I111" s="4" t="s">
        <v>134</v>
      </c>
      <c r="J111" s="20">
        <v>295</v>
      </c>
      <c r="K111" s="20">
        <v>80</v>
      </c>
      <c r="L111" s="20">
        <v>22.5</v>
      </c>
      <c r="M111" s="20">
        <v>156</v>
      </c>
      <c r="N111" s="20" t="s">
        <v>11</v>
      </c>
      <c r="O111" s="57">
        <v>7750</v>
      </c>
      <c r="P111" s="30">
        <f t="shared" si="10"/>
        <v>4495.0000000000009</v>
      </c>
      <c r="Q111" s="30">
        <f t="shared" si="11"/>
        <v>4340</v>
      </c>
      <c r="R111" s="30">
        <f t="shared" si="12"/>
        <v>4185</v>
      </c>
      <c r="S111" s="30">
        <f t="shared" si="13"/>
        <v>4030</v>
      </c>
      <c r="T111" s="34"/>
      <c r="U111" s="32">
        <f t="shared" si="14"/>
        <v>0</v>
      </c>
      <c r="V111" s="20">
        <v>248</v>
      </c>
      <c r="W111" s="4" t="s">
        <v>8</v>
      </c>
      <c r="X111" s="4" t="s">
        <v>8</v>
      </c>
      <c r="Y111" s="4" t="s">
        <v>6</v>
      </c>
      <c r="Z111" s="4">
        <v>68</v>
      </c>
      <c r="AA111" s="20" t="s">
        <v>325</v>
      </c>
      <c r="AB111" s="20" t="s">
        <v>325</v>
      </c>
      <c r="AC111" s="4">
        <v>455458</v>
      </c>
      <c r="AD111" s="3">
        <v>8019227366020</v>
      </c>
      <c r="AE111" s="4">
        <v>50</v>
      </c>
    </row>
    <row r="112" spans="1:31" x14ac:dyDescent="0.25">
      <c r="A112" s="54">
        <v>100</v>
      </c>
      <c r="B112" s="4">
        <v>35554</v>
      </c>
      <c r="C112" s="55">
        <v>2464200</v>
      </c>
      <c r="D112" s="56" t="s">
        <v>339</v>
      </c>
      <c r="E112" s="4" t="s">
        <v>371</v>
      </c>
      <c r="F112" s="4" t="s">
        <v>346</v>
      </c>
      <c r="G112" s="4" t="s">
        <v>166</v>
      </c>
      <c r="H112" s="47" t="s">
        <v>328</v>
      </c>
      <c r="I112" s="4" t="s">
        <v>134</v>
      </c>
      <c r="J112" s="20">
        <v>295</v>
      </c>
      <c r="K112" s="20">
        <v>80</v>
      </c>
      <c r="L112" s="20">
        <v>22.5</v>
      </c>
      <c r="M112" s="20">
        <v>154</v>
      </c>
      <c r="N112" s="20" t="s">
        <v>11</v>
      </c>
      <c r="O112" s="57">
        <v>7750</v>
      </c>
      <c r="P112" s="30">
        <f t="shared" si="10"/>
        <v>4495.0000000000009</v>
      </c>
      <c r="Q112" s="30">
        <f t="shared" si="11"/>
        <v>4340</v>
      </c>
      <c r="R112" s="30">
        <f t="shared" si="12"/>
        <v>4185</v>
      </c>
      <c r="S112" s="30">
        <f t="shared" si="13"/>
        <v>4030</v>
      </c>
      <c r="T112" s="34"/>
      <c r="U112" s="32">
        <f t="shared" si="14"/>
        <v>0</v>
      </c>
      <c r="V112" s="20">
        <v>248</v>
      </c>
      <c r="W112" s="4" t="s">
        <v>5</v>
      </c>
      <c r="X112" s="4" t="s">
        <v>6</v>
      </c>
      <c r="Y112" s="4" t="s">
        <v>8</v>
      </c>
      <c r="Z112" s="4">
        <v>72</v>
      </c>
      <c r="AA112" s="20" t="s">
        <v>325</v>
      </c>
      <c r="AB112" s="20" t="s">
        <v>325</v>
      </c>
      <c r="AC112" s="4">
        <v>592984</v>
      </c>
      <c r="AD112" s="3">
        <v>8019227246421</v>
      </c>
      <c r="AE112" s="4">
        <v>6</v>
      </c>
    </row>
    <row r="113" spans="1:31" x14ac:dyDescent="0.25">
      <c r="A113" s="54">
        <v>101</v>
      </c>
      <c r="B113" s="4">
        <v>35389</v>
      </c>
      <c r="C113" s="55" t="s">
        <v>394</v>
      </c>
      <c r="D113" s="59" t="s">
        <v>393</v>
      </c>
      <c r="E113" s="4" t="s">
        <v>395</v>
      </c>
      <c r="F113" s="4" t="s">
        <v>396</v>
      </c>
      <c r="G113" s="4" t="s">
        <v>167</v>
      </c>
      <c r="H113" s="47" t="s">
        <v>328</v>
      </c>
      <c r="I113" s="4" t="s">
        <v>134</v>
      </c>
      <c r="J113" s="20">
        <v>295</v>
      </c>
      <c r="K113" s="20">
        <v>80</v>
      </c>
      <c r="L113" s="20">
        <v>22.5</v>
      </c>
      <c r="M113" s="20">
        <v>152</v>
      </c>
      <c r="N113" s="20" t="s">
        <v>11</v>
      </c>
      <c r="O113" s="57">
        <v>4775</v>
      </c>
      <c r="P113" s="30">
        <f t="shared" si="10"/>
        <v>2769.5000000000005</v>
      </c>
      <c r="Q113" s="30">
        <f t="shared" si="11"/>
        <v>2674.0000000000005</v>
      </c>
      <c r="R113" s="30">
        <f t="shared" si="12"/>
        <v>2578.5</v>
      </c>
      <c r="S113" s="30">
        <f t="shared" si="13"/>
        <v>2483</v>
      </c>
      <c r="T113" s="34"/>
      <c r="U113" s="32">
        <f t="shared" si="14"/>
        <v>0</v>
      </c>
      <c r="V113" s="20">
        <v>248</v>
      </c>
      <c r="W113" s="4" t="s">
        <v>5</v>
      </c>
      <c r="X113" s="4" t="s">
        <v>8</v>
      </c>
      <c r="Y113" s="4" t="s">
        <v>8</v>
      </c>
      <c r="Z113" s="4">
        <v>73</v>
      </c>
      <c r="AA113" s="20" t="s">
        <v>325</v>
      </c>
      <c r="AB113" s="20" t="s">
        <v>325</v>
      </c>
      <c r="AC113" s="4">
        <v>561900</v>
      </c>
      <c r="AD113" s="3">
        <v>6970312171023</v>
      </c>
      <c r="AE113" s="58" t="s">
        <v>392</v>
      </c>
    </row>
    <row r="114" spans="1:31" x14ac:dyDescent="0.25">
      <c r="A114" s="54">
        <v>102</v>
      </c>
      <c r="B114" s="3">
        <v>35476</v>
      </c>
      <c r="C114" s="10">
        <v>904036</v>
      </c>
      <c r="D114" s="14" t="s">
        <v>115</v>
      </c>
      <c r="E114" s="4" t="s">
        <v>265</v>
      </c>
      <c r="F114" s="4" t="s">
        <v>112</v>
      </c>
      <c r="G114" s="4" t="s">
        <v>167</v>
      </c>
      <c r="H114" s="4" t="s">
        <v>334</v>
      </c>
      <c r="I114" s="4" t="s">
        <v>136</v>
      </c>
      <c r="J114" s="16">
        <v>305</v>
      </c>
      <c r="K114" s="16">
        <v>70</v>
      </c>
      <c r="L114" s="17">
        <v>22.5</v>
      </c>
      <c r="M114" s="20">
        <v>151</v>
      </c>
      <c r="N114" s="20" t="s">
        <v>11</v>
      </c>
      <c r="O114" s="29">
        <v>5517</v>
      </c>
      <c r="P114" s="30">
        <f t="shared" si="10"/>
        <v>3199.8600000000006</v>
      </c>
      <c r="Q114" s="30">
        <f t="shared" si="11"/>
        <v>3089.5200000000004</v>
      </c>
      <c r="R114" s="30">
        <f t="shared" si="12"/>
        <v>2979.1800000000003</v>
      </c>
      <c r="S114" s="30">
        <f t="shared" si="13"/>
        <v>2868.84</v>
      </c>
      <c r="T114" s="34"/>
      <c r="U114" s="32">
        <f t="shared" si="14"/>
        <v>0</v>
      </c>
      <c r="V114" s="16">
        <v>250</v>
      </c>
      <c r="W114" s="4" t="s">
        <v>5</v>
      </c>
      <c r="X114" s="4" t="s">
        <v>8</v>
      </c>
      <c r="Y114" s="4" t="s">
        <v>8</v>
      </c>
      <c r="Z114" s="3">
        <v>74</v>
      </c>
      <c r="AA114" s="35" t="s">
        <v>325</v>
      </c>
      <c r="AB114" s="35" t="s">
        <v>325</v>
      </c>
      <c r="AC114" s="3"/>
      <c r="AD114" s="3"/>
      <c r="AE114" s="4">
        <v>0</v>
      </c>
    </row>
    <row r="115" spans="1:31" x14ac:dyDescent="0.25">
      <c r="A115" s="54">
        <v>103</v>
      </c>
      <c r="B115" s="3">
        <v>35289</v>
      </c>
      <c r="C115" s="10">
        <v>1627813</v>
      </c>
      <c r="D115" s="12" t="s">
        <v>113</v>
      </c>
      <c r="E115" s="4" t="s">
        <v>266</v>
      </c>
      <c r="F115" s="4" t="s">
        <v>9</v>
      </c>
      <c r="G115" s="4" t="s">
        <v>167</v>
      </c>
      <c r="H115" s="4" t="s">
        <v>334</v>
      </c>
      <c r="I115" s="4" t="s">
        <v>136</v>
      </c>
      <c r="J115" s="16">
        <v>305</v>
      </c>
      <c r="K115" s="16">
        <v>70</v>
      </c>
      <c r="L115" s="17">
        <v>22.5</v>
      </c>
      <c r="M115" s="20">
        <v>152</v>
      </c>
      <c r="N115" s="20" t="s">
        <v>3</v>
      </c>
      <c r="O115" s="29">
        <v>7595</v>
      </c>
      <c r="P115" s="30">
        <f t="shared" ref="P115:P146" si="15">O115*(1-$P$12)</f>
        <v>4405.1000000000004</v>
      </c>
      <c r="Q115" s="30">
        <f t="shared" ref="Q115:Q146" si="16">O115*(1-$Q$12)</f>
        <v>4253.2000000000007</v>
      </c>
      <c r="R115" s="30">
        <f t="shared" ref="R115:R146" si="17">O115*(1-$R$12)</f>
        <v>4101.3</v>
      </c>
      <c r="S115" s="30">
        <f t="shared" ref="S115:S146" si="18">O115*(1-$S$12)</f>
        <v>3949.4</v>
      </c>
      <c r="T115" s="34"/>
      <c r="U115" s="32">
        <f t="shared" ref="U115:U146" si="19">T115/V115</f>
        <v>0</v>
      </c>
      <c r="V115" s="16">
        <v>250</v>
      </c>
      <c r="W115" s="4" t="s">
        <v>10</v>
      </c>
      <c r="X115" s="4" t="s">
        <v>8</v>
      </c>
      <c r="Y115" s="4" t="s">
        <v>8</v>
      </c>
      <c r="Z115" s="3">
        <v>76</v>
      </c>
      <c r="AA115" s="35" t="s">
        <v>325</v>
      </c>
      <c r="AB115" s="35" t="s">
        <v>325</v>
      </c>
      <c r="AC115" s="3">
        <v>458441</v>
      </c>
      <c r="AD115" s="3">
        <v>8808956029395</v>
      </c>
      <c r="AE115" s="4">
        <v>0</v>
      </c>
    </row>
    <row r="116" spans="1:31" x14ac:dyDescent="0.25">
      <c r="A116" s="54">
        <v>104</v>
      </c>
      <c r="B116" s="3">
        <v>51950</v>
      </c>
      <c r="C116" s="10">
        <v>2315593</v>
      </c>
      <c r="D116" s="12" t="s">
        <v>113</v>
      </c>
      <c r="E116" s="4" t="s">
        <v>267</v>
      </c>
      <c r="F116" s="4" t="s">
        <v>23</v>
      </c>
      <c r="G116" s="4" t="s">
        <v>167</v>
      </c>
      <c r="H116" s="4" t="s">
        <v>334</v>
      </c>
      <c r="I116" s="4" t="s">
        <v>137</v>
      </c>
      <c r="J116" s="16">
        <v>315</v>
      </c>
      <c r="K116" s="16">
        <v>45</v>
      </c>
      <c r="L116" s="17">
        <v>22.5</v>
      </c>
      <c r="M116" s="20">
        <v>147</v>
      </c>
      <c r="N116" s="20" t="s">
        <v>3</v>
      </c>
      <c r="O116" s="29">
        <v>9975</v>
      </c>
      <c r="P116" s="30">
        <f t="shared" si="15"/>
        <v>5785.5000000000009</v>
      </c>
      <c r="Q116" s="30">
        <f t="shared" si="16"/>
        <v>5586.0000000000009</v>
      </c>
      <c r="R116" s="30">
        <f t="shared" si="17"/>
        <v>5386.5</v>
      </c>
      <c r="S116" s="30">
        <f t="shared" si="18"/>
        <v>5187</v>
      </c>
      <c r="T116" s="34"/>
      <c r="U116" s="32">
        <f t="shared" si="19"/>
        <v>0</v>
      </c>
      <c r="V116" s="16">
        <v>260</v>
      </c>
      <c r="W116" s="4" t="s">
        <v>5</v>
      </c>
      <c r="X116" s="4" t="s">
        <v>8</v>
      </c>
      <c r="Y116" s="4" t="s">
        <v>8</v>
      </c>
      <c r="Z116" s="3">
        <v>75</v>
      </c>
      <c r="AA116" s="35" t="s">
        <v>325</v>
      </c>
      <c r="AB116" s="35" t="s">
        <v>325</v>
      </c>
      <c r="AC116" s="3">
        <v>1710175</v>
      </c>
      <c r="AD116" s="3">
        <v>8808956334123</v>
      </c>
      <c r="AE116" s="4">
        <v>0</v>
      </c>
    </row>
    <row r="117" spans="1:31" x14ac:dyDescent="0.25">
      <c r="A117" s="54">
        <v>105</v>
      </c>
      <c r="B117" s="3">
        <v>35472</v>
      </c>
      <c r="C117" s="10">
        <v>904032</v>
      </c>
      <c r="D117" s="14" t="s">
        <v>115</v>
      </c>
      <c r="E117" s="4" t="s">
        <v>268</v>
      </c>
      <c r="F117" s="4" t="s">
        <v>112</v>
      </c>
      <c r="G117" s="4" t="s">
        <v>167</v>
      </c>
      <c r="H117" s="4" t="s">
        <v>334</v>
      </c>
      <c r="I117" s="4" t="s">
        <v>138</v>
      </c>
      <c r="J117" s="16">
        <v>315</v>
      </c>
      <c r="K117" s="16">
        <v>60</v>
      </c>
      <c r="L117" s="17">
        <v>22.5</v>
      </c>
      <c r="M117" s="20">
        <v>148</v>
      </c>
      <c r="N117" s="20" t="s">
        <v>20</v>
      </c>
      <c r="O117" s="29">
        <v>4239</v>
      </c>
      <c r="P117" s="30">
        <f t="shared" si="15"/>
        <v>2458.6200000000003</v>
      </c>
      <c r="Q117" s="30">
        <f t="shared" si="16"/>
        <v>2373.84</v>
      </c>
      <c r="R117" s="30">
        <f t="shared" si="17"/>
        <v>2289.06</v>
      </c>
      <c r="S117" s="30">
        <f t="shared" si="18"/>
        <v>2204.2800000000002</v>
      </c>
      <c r="T117" s="34"/>
      <c r="U117" s="32">
        <f t="shared" si="19"/>
        <v>0</v>
      </c>
      <c r="V117" s="16">
        <v>250</v>
      </c>
      <c r="W117" s="4" t="s">
        <v>10</v>
      </c>
      <c r="X117" s="4" t="s">
        <v>8</v>
      </c>
      <c r="Y117" s="4" t="s">
        <v>5</v>
      </c>
      <c r="Z117" s="3">
        <v>74</v>
      </c>
      <c r="AA117" s="35" t="s">
        <v>325</v>
      </c>
      <c r="AB117" s="35" t="s">
        <v>325</v>
      </c>
      <c r="AC117" s="3">
        <v>758577</v>
      </c>
      <c r="AD117" s="3">
        <v>6942659916490</v>
      </c>
      <c r="AE117" s="4">
        <v>62</v>
      </c>
    </row>
    <row r="118" spans="1:31" x14ac:dyDescent="0.25">
      <c r="A118" s="54">
        <v>106</v>
      </c>
      <c r="B118" s="3">
        <v>35342</v>
      </c>
      <c r="C118" s="10">
        <v>2147043</v>
      </c>
      <c r="D118" s="12" t="s">
        <v>113</v>
      </c>
      <c r="E118" s="4" t="s">
        <v>269</v>
      </c>
      <c r="F118" s="4" t="s">
        <v>16</v>
      </c>
      <c r="G118" s="4" t="s">
        <v>167</v>
      </c>
      <c r="H118" s="4" t="s">
        <v>334</v>
      </c>
      <c r="I118" s="4" t="s">
        <v>138</v>
      </c>
      <c r="J118" s="16">
        <v>315</v>
      </c>
      <c r="K118" s="16">
        <v>60</v>
      </c>
      <c r="L118" s="17">
        <v>22.5</v>
      </c>
      <c r="M118" s="20">
        <v>152</v>
      </c>
      <c r="N118" s="20" t="s">
        <v>3</v>
      </c>
      <c r="O118" s="29">
        <v>8575</v>
      </c>
      <c r="P118" s="30">
        <f t="shared" si="15"/>
        <v>4973.5000000000009</v>
      </c>
      <c r="Q118" s="30">
        <f t="shared" si="16"/>
        <v>4802.0000000000009</v>
      </c>
      <c r="R118" s="30">
        <f t="shared" si="17"/>
        <v>4630.5</v>
      </c>
      <c r="S118" s="30">
        <f t="shared" si="18"/>
        <v>4459</v>
      </c>
      <c r="T118" s="34"/>
      <c r="U118" s="32">
        <f t="shared" si="19"/>
        <v>0</v>
      </c>
      <c r="V118" s="16">
        <v>250</v>
      </c>
      <c r="W118" s="4" t="s">
        <v>4</v>
      </c>
      <c r="X118" s="4" t="s">
        <v>8</v>
      </c>
      <c r="Y118" s="4" t="s">
        <v>6</v>
      </c>
      <c r="Z118" s="3">
        <v>73</v>
      </c>
      <c r="AA118" s="35" t="s">
        <v>325</v>
      </c>
      <c r="AB118" s="35" t="s">
        <v>325</v>
      </c>
      <c r="AC118" s="3">
        <v>444884</v>
      </c>
      <c r="AD118" s="3">
        <v>8808956122157</v>
      </c>
      <c r="AE118" s="4">
        <v>13</v>
      </c>
    </row>
    <row r="119" spans="1:31" x14ac:dyDescent="0.25">
      <c r="A119" s="54">
        <v>107</v>
      </c>
      <c r="B119" s="3">
        <v>35375</v>
      </c>
      <c r="C119" s="10">
        <v>2289843</v>
      </c>
      <c r="D119" s="12" t="s">
        <v>113</v>
      </c>
      <c r="E119" s="4" t="s">
        <v>270</v>
      </c>
      <c r="F119" s="4" t="s">
        <v>23</v>
      </c>
      <c r="G119" s="4" t="s">
        <v>167</v>
      </c>
      <c r="H119" s="4" t="s">
        <v>334</v>
      </c>
      <c r="I119" s="4" t="s">
        <v>138</v>
      </c>
      <c r="J119" s="16">
        <v>315</v>
      </c>
      <c r="K119" s="16">
        <v>60</v>
      </c>
      <c r="L119" s="17">
        <v>22.5</v>
      </c>
      <c r="M119" s="20">
        <v>152</v>
      </c>
      <c r="N119" s="20" t="s">
        <v>3</v>
      </c>
      <c r="O119" s="29">
        <v>8575</v>
      </c>
      <c r="P119" s="30">
        <f t="shared" si="15"/>
        <v>4973.5000000000009</v>
      </c>
      <c r="Q119" s="30">
        <f t="shared" si="16"/>
        <v>4802.0000000000009</v>
      </c>
      <c r="R119" s="30">
        <f t="shared" si="17"/>
        <v>4630.5</v>
      </c>
      <c r="S119" s="30">
        <f t="shared" si="18"/>
        <v>4459</v>
      </c>
      <c r="T119" s="34"/>
      <c r="U119" s="32">
        <f t="shared" si="19"/>
        <v>0</v>
      </c>
      <c r="V119" s="16">
        <v>250</v>
      </c>
      <c r="W119" s="4" t="s">
        <v>4</v>
      </c>
      <c r="X119" s="4" t="s">
        <v>5</v>
      </c>
      <c r="Y119" s="4" t="s">
        <v>8</v>
      </c>
      <c r="Z119" s="3">
        <v>76</v>
      </c>
      <c r="AA119" s="35" t="s">
        <v>325</v>
      </c>
      <c r="AB119" s="35" t="s">
        <v>325</v>
      </c>
      <c r="AC119" s="3">
        <v>779270</v>
      </c>
      <c r="AD119" s="3">
        <v>8808956301248</v>
      </c>
      <c r="AE119" s="58" t="s">
        <v>392</v>
      </c>
    </row>
    <row r="120" spans="1:31" x14ac:dyDescent="0.25">
      <c r="A120" s="54">
        <v>108</v>
      </c>
      <c r="B120" s="3">
        <v>35490</v>
      </c>
      <c r="C120" s="10" t="s">
        <v>60</v>
      </c>
      <c r="D120" s="13" t="s">
        <v>114</v>
      </c>
      <c r="E120" s="4" t="s">
        <v>271</v>
      </c>
      <c r="F120" s="4" t="s">
        <v>53</v>
      </c>
      <c r="G120" s="4" t="s">
        <v>167</v>
      </c>
      <c r="H120" s="4" t="s">
        <v>334</v>
      </c>
      <c r="I120" s="4" t="s">
        <v>138</v>
      </c>
      <c r="J120" s="16">
        <v>315</v>
      </c>
      <c r="K120" s="16">
        <v>60</v>
      </c>
      <c r="L120" s="17">
        <v>22.5</v>
      </c>
      <c r="M120" s="20">
        <v>152</v>
      </c>
      <c r="N120" s="20" t="s">
        <v>3</v>
      </c>
      <c r="O120" s="29">
        <v>8087</v>
      </c>
      <c r="P120" s="30">
        <f t="shared" si="15"/>
        <v>4690.4600000000009</v>
      </c>
      <c r="Q120" s="30">
        <f t="shared" si="16"/>
        <v>4528.72</v>
      </c>
      <c r="R120" s="30">
        <f t="shared" si="17"/>
        <v>4366.9800000000005</v>
      </c>
      <c r="S120" s="30">
        <f t="shared" si="18"/>
        <v>4205.24</v>
      </c>
      <c r="T120" s="34"/>
      <c r="U120" s="32">
        <f t="shared" si="19"/>
        <v>0</v>
      </c>
      <c r="V120" s="16">
        <v>250</v>
      </c>
      <c r="W120" s="4" t="s">
        <v>10</v>
      </c>
      <c r="X120" s="4" t="s">
        <v>5</v>
      </c>
      <c r="Y120" s="4" t="s">
        <v>8</v>
      </c>
      <c r="Z120" s="3">
        <v>74</v>
      </c>
      <c r="AA120" s="35" t="s">
        <v>325</v>
      </c>
      <c r="AB120" s="35" t="s">
        <v>325</v>
      </c>
      <c r="AC120" s="3">
        <v>628729</v>
      </c>
      <c r="AD120" s="3">
        <v>4968814951580</v>
      </c>
      <c r="AE120" s="58" t="s">
        <v>392</v>
      </c>
    </row>
    <row r="121" spans="1:31" x14ac:dyDescent="0.25">
      <c r="A121" s="54">
        <v>109</v>
      </c>
      <c r="B121" s="3">
        <v>35495</v>
      </c>
      <c r="C121" s="10" t="s">
        <v>66</v>
      </c>
      <c r="D121" s="13" t="s">
        <v>114</v>
      </c>
      <c r="E121" s="4" t="s">
        <v>272</v>
      </c>
      <c r="F121" s="4" t="s">
        <v>65</v>
      </c>
      <c r="G121" s="4" t="s">
        <v>167</v>
      </c>
      <c r="H121" s="4" t="s">
        <v>334</v>
      </c>
      <c r="I121" s="4" t="s">
        <v>138</v>
      </c>
      <c r="J121" s="16">
        <v>315</v>
      </c>
      <c r="K121" s="16">
        <v>60</v>
      </c>
      <c r="L121" s="17">
        <v>22.5</v>
      </c>
      <c r="M121" s="20">
        <v>152</v>
      </c>
      <c r="N121" s="20" t="s">
        <v>3</v>
      </c>
      <c r="O121" s="29">
        <v>8286</v>
      </c>
      <c r="P121" s="30">
        <f t="shared" si="15"/>
        <v>4805.880000000001</v>
      </c>
      <c r="Q121" s="30">
        <f t="shared" si="16"/>
        <v>4640.1600000000008</v>
      </c>
      <c r="R121" s="30">
        <f t="shared" si="17"/>
        <v>4474.4400000000005</v>
      </c>
      <c r="S121" s="30">
        <f t="shared" si="18"/>
        <v>4308.72</v>
      </c>
      <c r="T121" s="34"/>
      <c r="U121" s="32">
        <f t="shared" si="19"/>
        <v>0</v>
      </c>
      <c r="V121" s="16">
        <v>250</v>
      </c>
      <c r="W121" s="4" t="s">
        <v>5</v>
      </c>
      <c r="X121" s="4" t="s">
        <v>5</v>
      </c>
      <c r="Y121" s="4" t="s">
        <v>6</v>
      </c>
      <c r="Z121" s="3">
        <v>73</v>
      </c>
      <c r="AA121" s="35" t="s">
        <v>325</v>
      </c>
      <c r="AB121" s="35" t="s">
        <v>325</v>
      </c>
      <c r="AC121" s="3">
        <v>628937</v>
      </c>
      <c r="AD121" s="3">
        <v>4968814984304</v>
      </c>
      <c r="AE121" s="4">
        <v>70</v>
      </c>
    </row>
    <row r="122" spans="1:31" x14ac:dyDescent="0.25">
      <c r="A122" s="54">
        <v>110</v>
      </c>
      <c r="B122" s="3">
        <v>35369</v>
      </c>
      <c r="C122" s="10">
        <v>2259173</v>
      </c>
      <c r="D122" s="12" t="s">
        <v>113</v>
      </c>
      <c r="E122" s="4" t="s">
        <v>208</v>
      </c>
      <c r="F122" s="4" t="s">
        <v>22</v>
      </c>
      <c r="G122" s="4" t="s">
        <v>166</v>
      </c>
      <c r="H122" s="4" t="s">
        <v>334</v>
      </c>
      <c r="I122" s="4" t="s">
        <v>138</v>
      </c>
      <c r="J122" s="16">
        <v>315</v>
      </c>
      <c r="K122" s="16">
        <v>60</v>
      </c>
      <c r="L122" s="17">
        <v>22.5</v>
      </c>
      <c r="M122" s="20">
        <v>154</v>
      </c>
      <c r="N122" s="20" t="s">
        <v>3</v>
      </c>
      <c r="O122" s="29">
        <v>8575</v>
      </c>
      <c r="P122" s="30">
        <f t="shared" si="15"/>
        <v>4973.5000000000009</v>
      </c>
      <c r="Q122" s="30">
        <f t="shared" si="16"/>
        <v>4802.0000000000009</v>
      </c>
      <c r="R122" s="30">
        <f t="shared" si="17"/>
        <v>4630.5</v>
      </c>
      <c r="S122" s="30">
        <f t="shared" si="18"/>
        <v>4459</v>
      </c>
      <c r="T122" s="34"/>
      <c r="U122" s="32">
        <f t="shared" si="19"/>
        <v>0</v>
      </c>
      <c r="V122" s="16">
        <v>250</v>
      </c>
      <c r="W122" s="4" t="s">
        <v>4</v>
      </c>
      <c r="X122" s="4" t="s">
        <v>8</v>
      </c>
      <c r="Y122" s="4" t="s">
        <v>6</v>
      </c>
      <c r="Z122" s="3">
        <v>73</v>
      </c>
      <c r="AA122" s="35" t="s">
        <v>325</v>
      </c>
      <c r="AB122" s="35" t="s">
        <v>325</v>
      </c>
      <c r="AC122" s="3">
        <v>459898</v>
      </c>
      <c r="AD122" s="3">
        <v>8808956266240</v>
      </c>
      <c r="AE122" s="4">
        <v>52</v>
      </c>
    </row>
    <row r="123" spans="1:31" x14ac:dyDescent="0.25">
      <c r="A123" s="54">
        <v>111</v>
      </c>
      <c r="B123" s="3">
        <v>43907</v>
      </c>
      <c r="C123" s="10" t="s">
        <v>100</v>
      </c>
      <c r="D123" s="13" t="s">
        <v>114</v>
      </c>
      <c r="E123" s="4" t="s">
        <v>304</v>
      </c>
      <c r="F123" s="4" t="s">
        <v>71</v>
      </c>
      <c r="G123" s="4" t="s">
        <v>168</v>
      </c>
      <c r="H123" s="4" t="s">
        <v>334</v>
      </c>
      <c r="I123" s="4" t="s">
        <v>138</v>
      </c>
      <c r="J123" s="16">
        <v>315</v>
      </c>
      <c r="K123" s="16">
        <v>60</v>
      </c>
      <c r="L123" s="17">
        <v>22.5</v>
      </c>
      <c r="M123" s="20">
        <v>154</v>
      </c>
      <c r="N123" s="20" t="s">
        <v>3</v>
      </c>
      <c r="O123" s="29">
        <v>8922</v>
      </c>
      <c r="P123" s="30">
        <f t="shared" si="15"/>
        <v>5174.76</v>
      </c>
      <c r="Q123" s="30">
        <f t="shared" si="16"/>
        <v>4996.3200000000006</v>
      </c>
      <c r="R123" s="30">
        <f t="shared" si="17"/>
        <v>4817.88</v>
      </c>
      <c r="S123" s="30">
        <f t="shared" si="18"/>
        <v>4639.4400000000005</v>
      </c>
      <c r="T123" s="34"/>
      <c r="U123" s="32">
        <f t="shared" si="19"/>
        <v>0</v>
      </c>
      <c r="V123" s="16">
        <v>250</v>
      </c>
      <c r="W123" s="4" t="s">
        <v>4</v>
      </c>
      <c r="X123" s="4" t="s">
        <v>8</v>
      </c>
      <c r="Y123" s="4" t="s">
        <v>6</v>
      </c>
      <c r="Z123" s="3">
        <v>70</v>
      </c>
      <c r="AA123" s="35" t="s">
        <v>325</v>
      </c>
      <c r="AB123" s="35" t="s">
        <v>325</v>
      </c>
      <c r="AC123" s="3">
        <v>1329506</v>
      </c>
      <c r="AD123" s="3">
        <v>4548515044653</v>
      </c>
      <c r="AE123" s="58" t="s">
        <v>392</v>
      </c>
    </row>
    <row r="124" spans="1:31" x14ac:dyDescent="0.25">
      <c r="A124" s="54">
        <v>112</v>
      </c>
      <c r="B124" s="4">
        <v>45244</v>
      </c>
      <c r="C124" s="55">
        <v>3660700</v>
      </c>
      <c r="D124" s="56" t="s">
        <v>339</v>
      </c>
      <c r="E124" s="4" t="s">
        <v>381</v>
      </c>
      <c r="F124" s="4" t="s">
        <v>345</v>
      </c>
      <c r="G124" s="4" t="s">
        <v>166</v>
      </c>
      <c r="H124" s="4" t="s">
        <v>334</v>
      </c>
      <c r="I124" s="4" t="s">
        <v>138</v>
      </c>
      <c r="J124" s="20">
        <v>315</v>
      </c>
      <c r="K124" s="20">
        <v>60</v>
      </c>
      <c r="L124" s="20">
        <v>22.5</v>
      </c>
      <c r="M124" s="20">
        <v>154</v>
      </c>
      <c r="N124" s="20" t="s">
        <v>3</v>
      </c>
      <c r="O124" s="57">
        <v>8260</v>
      </c>
      <c r="P124" s="30">
        <f t="shared" si="15"/>
        <v>4790.8</v>
      </c>
      <c r="Q124" s="30">
        <f t="shared" si="16"/>
        <v>4625.6000000000004</v>
      </c>
      <c r="R124" s="30">
        <f t="shared" si="17"/>
        <v>4460.4000000000005</v>
      </c>
      <c r="S124" s="30">
        <f t="shared" si="18"/>
        <v>4295.2</v>
      </c>
      <c r="T124" s="34"/>
      <c r="U124" s="32">
        <f t="shared" si="19"/>
        <v>0</v>
      </c>
      <c r="V124" s="20">
        <v>250</v>
      </c>
      <c r="W124" s="4" t="s">
        <v>8</v>
      </c>
      <c r="X124" s="4" t="s">
        <v>6</v>
      </c>
      <c r="Y124" s="4" t="s">
        <v>6</v>
      </c>
      <c r="Z124" s="4">
        <v>69</v>
      </c>
      <c r="AA124" s="20" t="s">
        <v>325</v>
      </c>
      <c r="AB124" s="20" t="s">
        <v>325</v>
      </c>
      <c r="AC124" s="4">
        <v>455397</v>
      </c>
      <c r="AD124" s="3">
        <v>8019227366075</v>
      </c>
      <c r="AE124" s="4">
        <v>2</v>
      </c>
    </row>
    <row r="125" spans="1:31" x14ac:dyDescent="0.25">
      <c r="A125" s="54">
        <v>113</v>
      </c>
      <c r="B125" s="4">
        <v>45245</v>
      </c>
      <c r="C125" s="55">
        <v>3660800</v>
      </c>
      <c r="D125" s="56" t="s">
        <v>339</v>
      </c>
      <c r="E125" s="4" t="s">
        <v>386</v>
      </c>
      <c r="F125" s="4" t="s">
        <v>340</v>
      </c>
      <c r="G125" s="4" t="s">
        <v>168</v>
      </c>
      <c r="H125" s="4" t="s">
        <v>334</v>
      </c>
      <c r="I125" s="4" t="s">
        <v>138</v>
      </c>
      <c r="J125" s="20">
        <v>315</v>
      </c>
      <c r="K125" s="20">
        <v>60</v>
      </c>
      <c r="L125" s="20">
        <v>22.5</v>
      </c>
      <c r="M125" s="20">
        <v>152</v>
      </c>
      <c r="N125" s="20" t="s">
        <v>3</v>
      </c>
      <c r="O125" s="57">
        <v>8543</v>
      </c>
      <c r="P125" s="30">
        <f t="shared" si="15"/>
        <v>4954.9400000000005</v>
      </c>
      <c r="Q125" s="30">
        <f t="shared" si="16"/>
        <v>4784.0800000000008</v>
      </c>
      <c r="R125" s="30">
        <f t="shared" si="17"/>
        <v>4613.22</v>
      </c>
      <c r="S125" s="30">
        <f t="shared" si="18"/>
        <v>4442.3600000000006</v>
      </c>
      <c r="T125" s="34"/>
      <c r="U125" s="32">
        <f t="shared" si="19"/>
        <v>0</v>
      </c>
      <c r="V125" s="20">
        <v>250</v>
      </c>
      <c r="W125" s="4" t="s">
        <v>8</v>
      </c>
      <c r="X125" s="4" t="s">
        <v>8</v>
      </c>
      <c r="Y125" s="4" t="s">
        <v>6</v>
      </c>
      <c r="Z125" s="4">
        <v>71</v>
      </c>
      <c r="AA125" s="20" t="s">
        <v>325</v>
      </c>
      <c r="AB125" s="20" t="s">
        <v>325</v>
      </c>
      <c r="AC125" s="4">
        <v>455418</v>
      </c>
      <c r="AD125" s="3">
        <v>8019227366082</v>
      </c>
      <c r="AE125" s="4">
        <v>36</v>
      </c>
    </row>
    <row r="126" spans="1:31" x14ac:dyDescent="0.25">
      <c r="A126" s="54">
        <v>114</v>
      </c>
      <c r="B126" s="3">
        <v>35471</v>
      </c>
      <c r="C126" s="10">
        <v>904031</v>
      </c>
      <c r="D126" s="14" t="s">
        <v>115</v>
      </c>
      <c r="E126" s="4" t="s">
        <v>273</v>
      </c>
      <c r="F126" s="4" t="s">
        <v>112</v>
      </c>
      <c r="G126" s="4" t="s">
        <v>167</v>
      </c>
      <c r="H126" s="4" t="s">
        <v>334</v>
      </c>
      <c r="I126" s="4" t="s">
        <v>139</v>
      </c>
      <c r="J126" s="16">
        <v>315</v>
      </c>
      <c r="K126" s="16">
        <v>70</v>
      </c>
      <c r="L126" s="17">
        <v>22.5</v>
      </c>
      <c r="M126" s="20">
        <v>154</v>
      </c>
      <c r="N126" s="20" t="s">
        <v>20</v>
      </c>
      <c r="O126" s="29">
        <v>5485</v>
      </c>
      <c r="P126" s="30">
        <f t="shared" si="15"/>
        <v>3181.3</v>
      </c>
      <c r="Q126" s="30">
        <f t="shared" si="16"/>
        <v>3071.6000000000004</v>
      </c>
      <c r="R126" s="30">
        <f t="shared" si="17"/>
        <v>2961.9</v>
      </c>
      <c r="S126" s="30">
        <f t="shared" si="18"/>
        <v>2852.2000000000003</v>
      </c>
      <c r="T126" s="34"/>
      <c r="U126" s="32">
        <f t="shared" si="19"/>
        <v>0</v>
      </c>
      <c r="V126" s="16">
        <v>238</v>
      </c>
      <c r="W126" s="4" t="s">
        <v>10</v>
      </c>
      <c r="X126" s="4" t="s">
        <v>8</v>
      </c>
      <c r="Y126" s="4" t="s">
        <v>5</v>
      </c>
      <c r="Z126" s="3">
        <v>74</v>
      </c>
      <c r="AA126" s="35" t="s">
        <v>325</v>
      </c>
      <c r="AB126" s="35" t="s">
        <v>325</v>
      </c>
      <c r="AC126" s="3">
        <v>767244</v>
      </c>
      <c r="AD126" s="3">
        <v>6942659916407</v>
      </c>
      <c r="AE126" s="4">
        <v>76</v>
      </c>
    </row>
    <row r="127" spans="1:31" x14ac:dyDescent="0.25">
      <c r="A127" s="54">
        <v>115</v>
      </c>
      <c r="B127" s="3">
        <v>35464</v>
      </c>
      <c r="C127" s="10">
        <v>904017</v>
      </c>
      <c r="D127" s="14" t="s">
        <v>115</v>
      </c>
      <c r="E127" s="4" t="s">
        <v>109</v>
      </c>
      <c r="F127" s="4" t="s">
        <v>110</v>
      </c>
      <c r="G127" s="4" t="s">
        <v>167</v>
      </c>
      <c r="H127" s="47" t="s">
        <v>328</v>
      </c>
      <c r="I127" s="4" t="s">
        <v>139</v>
      </c>
      <c r="J127" s="16">
        <v>315</v>
      </c>
      <c r="K127" s="16">
        <v>70</v>
      </c>
      <c r="L127" s="17">
        <v>22.5</v>
      </c>
      <c r="M127" s="20">
        <v>154</v>
      </c>
      <c r="N127" s="20" t="s">
        <v>20</v>
      </c>
      <c r="O127" s="29">
        <v>5485</v>
      </c>
      <c r="P127" s="30">
        <f t="shared" si="15"/>
        <v>3181.3</v>
      </c>
      <c r="Q127" s="30">
        <f t="shared" si="16"/>
        <v>3071.6000000000004</v>
      </c>
      <c r="R127" s="30">
        <f t="shared" si="17"/>
        <v>2961.9</v>
      </c>
      <c r="S127" s="30">
        <f t="shared" si="18"/>
        <v>2852.2000000000003</v>
      </c>
      <c r="T127" s="34"/>
      <c r="U127" s="32">
        <f t="shared" si="19"/>
        <v>0</v>
      </c>
      <c r="V127" s="16">
        <v>238</v>
      </c>
      <c r="W127" s="4" t="s">
        <v>10</v>
      </c>
      <c r="X127" s="4" t="s">
        <v>8</v>
      </c>
      <c r="Y127" s="4" t="s">
        <v>5</v>
      </c>
      <c r="Z127" s="3">
        <v>74</v>
      </c>
      <c r="AA127" s="35" t="s">
        <v>325</v>
      </c>
      <c r="AB127" s="35" t="s">
        <v>325</v>
      </c>
      <c r="AC127" s="3">
        <v>1413945</v>
      </c>
      <c r="AD127" s="3">
        <v>6942659911914</v>
      </c>
      <c r="AE127" s="4">
        <v>88</v>
      </c>
    </row>
    <row r="128" spans="1:31" x14ac:dyDescent="0.25">
      <c r="A128" s="54">
        <v>116</v>
      </c>
      <c r="B128" s="3">
        <v>35384</v>
      </c>
      <c r="C128" s="10">
        <v>2272553</v>
      </c>
      <c r="D128" s="12" t="s">
        <v>113</v>
      </c>
      <c r="E128" s="4" t="s">
        <v>274</v>
      </c>
      <c r="F128" s="4" t="s">
        <v>27</v>
      </c>
      <c r="G128" s="4" t="s">
        <v>167</v>
      </c>
      <c r="H128" s="4" t="s">
        <v>334</v>
      </c>
      <c r="I128" s="4" t="s">
        <v>139</v>
      </c>
      <c r="J128" s="16">
        <v>315</v>
      </c>
      <c r="K128" s="16">
        <v>70</v>
      </c>
      <c r="L128" s="17">
        <v>22.5</v>
      </c>
      <c r="M128" s="20">
        <v>154</v>
      </c>
      <c r="N128" s="20" t="s">
        <v>3</v>
      </c>
      <c r="O128" s="29">
        <v>8208</v>
      </c>
      <c r="P128" s="30">
        <f t="shared" si="15"/>
        <v>4760.6400000000003</v>
      </c>
      <c r="Q128" s="30">
        <f t="shared" si="16"/>
        <v>4596.4800000000005</v>
      </c>
      <c r="R128" s="30">
        <f t="shared" si="17"/>
        <v>4432.3200000000006</v>
      </c>
      <c r="S128" s="30">
        <f t="shared" si="18"/>
        <v>4268.16</v>
      </c>
      <c r="T128" s="34"/>
      <c r="U128" s="32">
        <f t="shared" si="19"/>
        <v>0</v>
      </c>
      <c r="V128" s="16">
        <v>238</v>
      </c>
      <c r="W128" s="4" t="s">
        <v>8</v>
      </c>
      <c r="X128" s="4" t="s">
        <v>5</v>
      </c>
      <c r="Y128" s="4" t="s">
        <v>6</v>
      </c>
      <c r="Z128" s="3">
        <v>73</v>
      </c>
      <c r="AA128" s="35" t="s">
        <v>325</v>
      </c>
      <c r="AB128" s="35" t="s">
        <v>325</v>
      </c>
      <c r="AC128" s="3">
        <v>458387</v>
      </c>
      <c r="AD128" s="3">
        <v>8808956282059</v>
      </c>
      <c r="AE128" s="4">
        <v>20</v>
      </c>
    </row>
    <row r="129" spans="1:31" x14ac:dyDescent="0.25">
      <c r="A129" s="54">
        <v>117</v>
      </c>
      <c r="B129" s="3">
        <v>35343</v>
      </c>
      <c r="C129" s="10">
        <v>2144363</v>
      </c>
      <c r="D129" s="12" t="s">
        <v>113</v>
      </c>
      <c r="E129" s="4" t="s">
        <v>275</v>
      </c>
      <c r="F129" s="4" t="s">
        <v>16</v>
      </c>
      <c r="G129" s="4" t="s">
        <v>167</v>
      </c>
      <c r="H129" s="4" t="s">
        <v>334</v>
      </c>
      <c r="I129" s="4" t="s">
        <v>139</v>
      </c>
      <c r="J129" s="16">
        <v>315</v>
      </c>
      <c r="K129" s="16">
        <v>70</v>
      </c>
      <c r="L129" s="17">
        <v>22.5</v>
      </c>
      <c r="M129" s="20">
        <v>154</v>
      </c>
      <c r="N129" s="20" t="s">
        <v>3</v>
      </c>
      <c r="O129" s="29">
        <v>7975</v>
      </c>
      <c r="P129" s="30">
        <f t="shared" si="15"/>
        <v>4625.5000000000009</v>
      </c>
      <c r="Q129" s="30">
        <f t="shared" si="16"/>
        <v>4466</v>
      </c>
      <c r="R129" s="30">
        <f t="shared" si="17"/>
        <v>4306.5</v>
      </c>
      <c r="S129" s="30">
        <f t="shared" si="18"/>
        <v>4147</v>
      </c>
      <c r="T129" s="34"/>
      <c r="U129" s="32">
        <f t="shared" si="19"/>
        <v>0</v>
      </c>
      <c r="V129" s="16">
        <v>238</v>
      </c>
      <c r="W129" s="4" t="s">
        <v>4</v>
      </c>
      <c r="X129" s="4" t="s">
        <v>5</v>
      </c>
      <c r="Y129" s="4" t="s">
        <v>8</v>
      </c>
      <c r="Z129" s="3">
        <v>73</v>
      </c>
      <c r="AA129" s="35" t="s">
        <v>325</v>
      </c>
      <c r="AB129" s="35" t="s">
        <v>325</v>
      </c>
      <c r="AC129" s="3">
        <v>444940</v>
      </c>
      <c r="AD129" s="3">
        <v>8808956122225</v>
      </c>
      <c r="AE129" s="4">
        <v>26</v>
      </c>
    </row>
    <row r="130" spans="1:31" x14ac:dyDescent="0.25">
      <c r="A130" s="54">
        <v>118</v>
      </c>
      <c r="B130" s="3">
        <v>35380</v>
      </c>
      <c r="C130" s="10">
        <v>2234353</v>
      </c>
      <c r="D130" s="12" t="s">
        <v>113</v>
      </c>
      <c r="E130" s="4" t="s">
        <v>209</v>
      </c>
      <c r="F130" s="4" t="s">
        <v>24</v>
      </c>
      <c r="G130" s="4" t="s">
        <v>166</v>
      </c>
      <c r="H130" s="47" t="s">
        <v>328</v>
      </c>
      <c r="I130" s="4" t="s">
        <v>139</v>
      </c>
      <c r="J130" s="16">
        <v>315</v>
      </c>
      <c r="K130" s="16">
        <v>70</v>
      </c>
      <c r="L130" s="17">
        <v>22.5</v>
      </c>
      <c r="M130" s="20">
        <v>154</v>
      </c>
      <c r="N130" s="20" t="s">
        <v>3</v>
      </c>
      <c r="O130" s="29">
        <v>8145</v>
      </c>
      <c r="P130" s="30">
        <f t="shared" si="15"/>
        <v>4724.1000000000004</v>
      </c>
      <c r="Q130" s="30">
        <f t="shared" si="16"/>
        <v>4561.2000000000007</v>
      </c>
      <c r="R130" s="30">
        <f t="shared" si="17"/>
        <v>4398.3</v>
      </c>
      <c r="S130" s="30">
        <f t="shared" si="18"/>
        <v>4235.4000000000005</v>
      </c>
      <c r="T130" s="34"/>
      <c r="U130" s="32">
        <f t="shared" si="19"/>
        <v>0</v>
      </c>
      <c r="V130" s="16">
        <v>238</v>
      </c>
      <c r="W130" s="4" t="s">
        <v>10</v>
      </c>
      <c r="X130" s="4" t="s">
        <v>5</v>
      </c>
      <c r="Y130" s="4" t="s">
        <v>8</v>
      </c>
      <c r="Z130" s="3">
        <v>72</v>
      </c>
      <c r="AA130" s="35" t="s">
        <v>325</v>
      </c>
      <c r="AB130" s="35" t="s">
        <v>325</v>
      </c>
      <c r="AC130" s="3">
        <v>456477</v>
      </c>
      <c r="AD130" s="3">
        <v>8808956237530</v>
      </c>
      <c r="AE130" s="4">
        <v>18</v>
      </c>
    </row>
    <row r="131" spans="1:31" x14ac:dyDescent="0.25">
      <c r="A131" s="54">
        <v>119</v>
      </c>
      <c r="B131" s="3">
        <v>35440</v>
      </c>
      <c r="C131" s="10">
        <v>2172113</v>
      </c>
      <c r="D131" s="12" t="s">
        <v>113</v>
      </c>
      <c r="E131" s="4" t="s">
        <v>276</v>
      </c>
      <c r="F131" s="4" t="s">
        <v>28</v>
      </c>
      <c r="G131" s="4" t="s">
        <v>167</v>
      </c>
      <c r="H131" s="47" t="s">
        <v>328</v>
      </c>
      <c r="I131" s="4" t="s">
        <v>139</v>
      </c>
      <c r="J131" s="16">
        <v>315</v>
      </c>
      <c r="K131" s="16">
        <v>70</v>
      </c>
      <c r="L131" s="17">
        <v>22.5</v>
      </c>
      <c r="M131" s="20">
        <v>154</v>
      </c>
      <c r="N131" s="20" t="s">
        <v>3</v>
      </c>
      <c r="O131" s="29">
        <v>7570</v>
      </c>
      <c r="P131" s="30">
        <f t="shared" si="15"/>
        <v>4390.6000000000004</v>
      </c>
      <c r="Q131" s="30">
        <f t="shared" si="16"/>
        <v>4239.2000000000007</v>
      </c>
      <c r="R131" s="30">
        <f t="shared" si="17"/>
        <v>4087.8</v>
      </c>
      <c r="S131" s="30">
        <f t="shared" si="18"/>
        <v>3936.4</v>
      </c>
      <c r="T131" s="34"/>
      <c r="U131" s="32">
        <f t="shared" si="19"/>
        <v>0</v>
      </c>
      <c r="V131" s="16">
        <v>238</v>
      </c>
      <c r="W131" s="4" t="s">
        <v>10</v>
      </c>
      <c r="X131" s="4" t="s">
        <v>5</v>
      </c>
      <c r="Y131" s="4" t="s">
        <v>8</v>
      </c>
      <c r="Z131" s="3">
        <v>74</v>
      </c>
      <c r="AA131" s="35" t="s">
        <v>325</v>
      </c>
      <c r="AB131" s="35" t="s">
        <v>325</v>
      </c>
      <c r="AC131" s="3">
        <v>457919</v>
      </c>
      <c r="AD131" s="3">
        <v>8808956139186</v>
      </c>
      <c r="AE131" s="58" t="s">
        <v>392</v>
      </c>
    </row>
    <row r="132" spans="1:31" x14ac:dyDescent="0.25">
      <c r="A132" s="54">
        <v>120</v>
      </c>
      <c r="B132" s="3">
        <v>35371</v>
      </c>
      <c r="C132" s="10">
        <v>2227653</v>
      </c>
      <c r="D132" s="12" t="s">
        <v>113</v>
      </c>
      <c r="E132" s="4" t="s">
        <v>277</v>
      </c>
      <c r="F132" s="4" t="s">
        <v>23</v>
      </c>
      <c r="G132" s="4" t="s">
        <v>167</v>
      </c>
      <c r="H132" s="4" t="s">
        <v>334</v>
      </c>
      <c r="I132" s="4" t="s">
        <v>139</v>
      </c>
      <c r="J132" s="16">
        <v>315</v>
      </c>
      <c r="K132" s="16">
        <v>70</v>
      </c>
      <c r="L132" s="17">
        <v>22.5</v>
      </c>
      <c r="M132" s="20">
        <v>154</v>
      </c>
      <c r="N132" s="20" t="s">
        <v>3</v>
      </c>
      <c r="O132" s="29">
        <v>7975</v>
      </c>
      <c r="P132" s="30">
        <f t="shared" si="15"/>
        <v>4625.5000000000009</v>
      </c>
      <c r="Q132" s="30">
        <f t="shared" si="16"/>
        <v>4466</v>
      </c>
      <c r="R132" s="30">
        <f t="shared" si="17"/>
        <v>4306.5</v>
      </c>
      <c r="S132" s="30">
        <f t="shared" si="18"/>
        <v>4147</v>
      </c>
      <c r="T132" s="34"/>
      <c r="U132" s="32">
        <f t="shared" si="19"/>
        <v>0</v>
      </c>
      <c r="V132" s="16">
        <v>238</v>
      </c>
      <c r="W132" s="4" t="s">
        <v>4</v>
      </c>
      <c r="X132" s="4" t="s">
        <v>5</v>
      </c>
      <c r="Y132" s="4" t="s">
        <v>8</v>
      </c>
      <c r="Z132" s="3">
        <v>76</v>
      </c>
      <c r="AA132" s="35" t="s">
        <v>325</v>
      </c>
      <c r="AB132" s="35" t="s">
        <v>325</v>
      </c>
      <c r="AC132" s="3">
        <v>448920</v>
      </c>
      <c r="AD132" s="3">
        <v>8808956229641</v>
      </c>
      <c r="AE132" s="4">
        <v>22</v>
      </c>
    </row>
    <row r="133" spans="1:31" x14ac:dyDescent="0.25">
      <c r="A133" s="54">
        <v>121</v>
      </c>
      <c r="B133" s="3">
        <v>35367</v>
      </c>
      <c r="C133" s="10">
        <v>2218903</v>
      </c>
      <c r="D133" s="12" t="s">
        <v>113</v>
      </c>
      <c r="E133" s="4" t="s">
        <v>210</v>
      </c>
      <c r="F133" s="4" t="s">
        <v>22</v>
      </c>
      <c r="G133" s="4" t="s">
        <v>166</v>
      </c>
      <c r="H133" s="4" t="s">
        <v>334</v>
      </c>
      <c r="I133" s="4" t="s">
        <v>139</v>
      </c>
      <c r="J133" s="16">
        <v>315</v>
      </c>
      <c r="K133" s="16">
        <v>70</v>
      </c>
      <c r="L133" s="17">
        <v>22.5</v>
      </c>
      <c r="M133" s="20">
        <v>154</v>
      </c>
      <c r="N133" s="20" t="s">
        <v>3</v>
      </c>
      <c r="O133" s="29">
        <v>7714</v>
      </c>
      <c r="P133" s="30">
        <f t="shared" si="15"/>
        <v>4474.1200000000008</v>
      </c>
      <c r="Q133" s="30">
        <f t="shared" si="16"/>
        <v>4319.84</v>
      </c>
      <c r="R133" s="30">
        <f t="shared" si="17"/>
        <v>4165.5600000000004</v>
      </c>
      <c r="S133" s="30">
        <f t="shared" si="18"/>
        <v>4011.28</v>
      </c>
      <c r="T133" s="34"/>
      <c r="U133" s="32">
        <f t="shared" si="19"/>
        <v>0</v>
      </c>
      <c r="V133" s="16">
        <v>238</v>
      </c>
      <c r="W133" s="4" t="s">
        <v>5</v>
      </c>
      <c r="X133" s="4" t="s">
        <v>5</v>
      </c>
      <c r="Y133" s="4" t="s">
        <v>6</v>
      </c>
      <c r="Z133" s="3">
        <v>73</v>
      </c>
      <c r="AA133" s="35" t="s">
        <v>325</v>
      </c>
      <c r="AB133" s="35" t="s">
        <v>325</v>
      </c>
      <c r="AC133" s="3">
        <v>448427</v>
      </c>
      <c r="AD133" s="3">
        <v>8808956219802</v>
      </c>
      <c r="AE133" s="4">
        <v>40</v>
      </c>
    </row>
    <row r="134" spans="1:31" x14ac:dyDescent="0.25">
      <c r="A134" s="54">
        <v>122</v>
      </c>
      <c r="B134" s="3">
        <v>46572</v>
      </c>
      <c r="C134" s="10">
        <v>2262203</v>
      </c>
      <c r="D134" s="12" t="s">
        <v>113</v>
      </c>
      <c r="E134" s="4" t="s">
        <v>212</v>
      </c>
      <c r="F134" s="4" t="s">
        <v>22</v>
      </c>
      <c r="G134" s="4" t="s">
        <v>166</v>
      </c>
      <c r="H134" s="4" t="s">
        <v>334</v>
      </c>
      <c r="I134" s="4" t="s">
        <v>139</v>
      </c>
      <c r="J134" s="16">
        <v>315</v>
      </c>
      <c r="K134" s="16">
        <v>70</v>
      </c>
      <c r="L134" s="17">
        <v>22.5</v>
      </c>
      <c r="M134" s="20">
        <v>156</v>
      </c>
      <c r="N134" s="20" t="s">
        <v>3</v>
      </c>
      <c r="O134" s="29">
        <v>7975</v>
      </c>
      <c r="P134" s="30">
        <f t="shared" si="15"/>
        <v>4625.5000000000009</v>
      </c>
      <c r="Q134" s="30">
        <f t="shared" si="16"/>
        <v>4466</v>
      </c>
      <c r="R134" s="30">
        <f t="shared" si="17"/>
        <v>4306.5</v>
      </c>
      <c r="S134" s="30">
        <f t="shared" si="18"/>
        <v>4147</v>
      </c>
      <c r="T134" s="34"/>
      <c r="U134" s="32">
        <f t="shared" si="19"/>
        <v>0</v>
      </c>
      <c r="V134" s="16">
        <v>238</v>
      </c>
      <c r="W134" s="4" t="s">
        <v>5</v>
      </c>
      <c r="X134" s="4" t="s">
        <v>5</v>
      </c>
      <c r="Y134" s="4" t="s">
        <v>6</v>
      </c>
      <c r="Z134" s="3">
        <v>73</v>
      </c>
      <c r="AA134" s="35" t="s">
        <v>325</v>
      </c>
      <c r="AB134" s="35" t="s">
        <v>325</v>
      </c>
      <c r="AC134" s="3">
        <v>456355</v>
      </c>
      <c r="AD134" s="3">
        <v>8808956270698</v>
      </c>
      <c r="AE134" s="4">
        <v>0</v>
      </c>
    </row>
    <row r="135" spans="1:31" x14ac:dyDescent="0.25">
      <c r="A135" s="54">
        <v>123</v>
      </c>
      <c r="B135" s="3">
        <v>35494</v>
      </c>
      <c r="C135" s="10" t="s">
        <v>64</v>
      </c>
      <c r="D135" s="13" t="s">
        <v>114</v>
      </c>
      <c r="E135" s="4" t="s">
        <v>278</v>
      </c>
      <c r="F135" s="4" t="s">
        <v>65</v>
      </c>
      <c r="G135" s="4" t="s">
        <v>167</v>
      </c>
      <c r="H135" s="4" t="s">
        <v>334</v>
      </c>
      <c r="I135" s="4" t="s">
        <v>139</v>
      </c>
      <c r="J135" s="16">
        <v>315</v>
      </c>
      <c r="K135" s="16">
        <v>70</v>
      </c>
      <c r="L135" s="17">
        <v>22.5</v>
      </c>
      <c r="M135" s="20">
        <v>154</v>
      </c>
      <c r="N135" s="20" t="s">
        <v>3</v>
      </c>
      <c r="O135" s="29">
        <v>7644</v>
      </c>
      <c r="P135" s="30">
        <f t="shared" si="15"/>
        <v>4433.5200000000004</v>
      </c>
      <c r="Q135" s="30">
        <f t="shared" si="16"/>
        <v>4280.6400000000003</v>
      </c>
      <c r="R135" s="30">
        <f t="shared" si="17"/>
        <v>4127.76</v>
      </c>
      <c r="S135" s="30">
        <f t="shared" si="18"/>
        <v>3974.88</v>
      </c>
      <c r="T135" s="34"/>
      <c r="U135" s="32">
        <f t="shared" si="19"/>
        <v>0</v>
      </c>
      <c r="V135" s="16">
        <v>238</v>
      </c>
      <c r="W135" s="4" t="s">
        <v>5</v>
      </c>
      <c r="X135" s="4" t="s">
        <v>5</v>
      </c>
      <c r="Y135" s="4" t="s">
        <v>6</v>
      </c>
      <c r="Z135" s="3">
        <v>72</v>
      </c>
      <c r="AA135" s="35" t="s">
        <v>325</v>
      </c>
      <c r="AB135" s="35" t="s">
        <v>325</v>
      </c>
      <c r="AC135" s="3">
        <v>628936</v>
      </c>
      <c r="AD135" s="3">
        <v>4968814952112</v>
      </c>
      <c r="AE135" s="4">
        <v>25</v>
      </c>
    </row>
    <row r="136" spans="1:31" x14ac:dyDescent="0.25">
      <c r="A136" s="54">
        <v>124</v>
      </c>
      <c r="B136" s="3">
        <v>35423</v>
      </c>
      <c r="C136" s="10" t="s">
        <v>48</v>
      </c>
      <c r="D136" s="13" t="s">
        <v>114</v>
      </c>
      <c r="E136" s="4" t="s">
        <v>211</v>
      </c>
      <c r="F136" s="4" t="s">
        <v>45</v>
      </c>
      <c r="G136" s="4" t="s">
        <v>166</v>
      </c>
      <c r="H136" s="47" t="s">
        <v>328</v>
      </c>
      <c r="I136" s="4" t="s">
        <v>139</v>
      </c>
      <c r="J136" s="16">
        <v>315</v>
      </c>
      <c r="K136" s="16">
        <v>70</v>
      </c>
      <c r="L136" s="17">
        <v>22.5</v>
      </c>
      <c r="M136" s="20">
        <v>154</v>
      </c>
      <c r="N136" s="20" t="s">
        <v>3</v>
      </c>
      <c r="O136" s="29">
        <v>7750</v>
      </c>
      <c r="P136" s="30">
        <f t="shared" si="15"/>
        <v>4495.0000000000009</v>
      </c>
      <c r="Q136" s="30">
        <f t="shared" si="16"/>
        <v>4340</v>
      </c>
      <c r="R136" s="30">
        <f t="shared" si="17"/>
        <v>4185</v>
      </c>
      <c r="S136" s="30">
        <f t="shared" si="18"/>
        <v>4030</v>
      </c>
      <c r="T136" s="34"/>
      <c r="U136" s="32">
        <f t="shared" si="19"/>
        <v>0</v>
      </c>
      <c r="V136" s="16">
        <v>238</v>
      </c>
      <c r="W136" s="4" t="s">
        <v>4</v>
      </c>
      <c r="X136" s="4" t="s">
        <v>5</v>
      </c>
      <c r="Y136" s="4" t="s">
        <v>8</v>
      </c>
      <c r="Z136" s="3">
        <v>74</v>
      </c>
      <c r="AA136" s="35" t="s">
        <v>325</v>
      </c>
      <c r="AB136" s="35" t="s">
        <v>325</v>
      </c>
      <c r="AC136" s="3">
        <v>629720</v>
      </c>
      <c r="AD136" s="3">
        <v>4968814943493</v>
      </c>
      <c r="AE136" s="58" t="s">
        <v>392</v>
      </c>
    </row>
    <row r="137" spans="1:31" x14ac:dyDescent="0.25">
      <c r="A137" s="54">
        <v>125</v>
      </c>
      <c r="B137" s="3">
        <v>35484</v>
      </c>
      <c r="C137" s="10" t="s">
        <v>54</v>
      </c>
      <c r="D137" s="13" t="s">
        <v>114</v>
      </c>
      <c r="E137" s="4" t="s">
        <v>279</v>
      </c>
      <c r="F137" s="4" t="s">
        <v>53</v>
      </c>
      <c r="G137" s="4" t="s">
        <v>167</v>
      </c>
      <c r="H137" s="4" t="s">
        <v>334</v>
      </c>
      <c r="I137" s="4" t="s">
        <v>139</v>
      </c>
      <c r="J137" s="16">
        <v>315</v>
      </c>
      <c r="K137" s="16">
        <v>70</v>
      </c>
      <c r="L137" s="17">
        <v>22.5</v>
      </c>
      <c r="M137" s="20">
        <v>154</v>
      </c>
      <c r="N137" s="20" t="s">
        <v>3</v>
      </c>
      <c r="O137" s="29">
        <v>7644</v>
      </c>
      <c r="P137" s="30">
        <f t="shared" si="15"/>
        <v>4433.5200000000004</v>
      </c>
      <c r="Q137" s="30">
        <f t="shared" si="16"/>
        <v>4280.6400000000003</v>
      </c>
      <c r="R137" s="30">
        <f t="shared" si="17"/>
        <v>4127.76</v>
      </c>
      <c r="S137" s="30">
        <f t="shared" si="18"/>
        <v>3974.88</v>
      </c>
      <c r="T137" s="34"/>
      <c r="U137" s="32">
        <f t="shared" si="19"/>
        <v>0</v>
      </c>
      <c r="V137" s="16">
        <v>238</v>
      </c>
      <c r="W137" s="4" t="s">
        <v>10</v>
      </c>
      <c r="X137" s="4" t="s">
        <v>8</v>
      </c>
      <c r="Y137" s="4" t="s">
        <v>6</v>
      </c>
      <c r="Z137" s="3">
        <v>72</v>
      </c>
      <c r="AA137" s="35" t="s">
        <v>325</v>
      </c>
      <c r="AB137" s="35" t="s">
        <v>325</v>
      </c>
      <c r="AC137" s="3">
        <v>628719</v>
      </c>
      <c r="AD137" s="3">
        <v>4968814916916</v>
      </c>
      <c r="AE137" s="58" t="s">
        <v>392</v>
      </c>
    </row>
    <row r="138" spans="1:31" x14ac:dyDescent="0.25">
      <c r="A138" s="54">
        <v>126</v>
      </c>
      <c r="B138" s="3">
        <v>35408</v>
      </c>
      <c r="C138" s="10" t="s">
        <v>36</v>
      </c>
      <c r="D138" s="13" t="s">
        <v>114</v>
      </c>
      <c r="E138" s="4" t="s">
        <v>280</v>
      </c>
      <c r="F138" s="4" t="s">
        <v>34</v>
      </c>
      <c r="G138" s="4" t="s">
        <v>167</v>
      </c>
      <c r="H138" s="47" t="s">
        <v>328</v>
      </c>
      <c r="I138" s="4" t="s">
        <v>139</v>
      </c>
      <c r="J138" s="16">
        <v>315</v>
      </c>
      <c r="K138" s="16">
        <v>70</v>
      </c>
      <c r="L138" s="17">
        <v>22.5</v>
      </c>
      <c r="M138" s="20">
        <v>154</v>
      </c>
      <c r="N138" s="20" t="s">
        <v>3</v>
      </c>
      <c r="O138" s="29">
        <v>7925</v>
      </c>
      <c r="P138" s="30">
        <f t="shared" si="15"/>
        <v>4596.5000000000009</v>
      </c>
      <c r="Q138" s="30">
        <f t="shared" si="16"/>
        <v>4438</v>
      </c>
      <c r="R138" s="30">
        <f t="shared" si="17"/>
        <v>4279.5</v>
      </c>
      <c r="S138" s="30">
        <f t="shared" si="18"/>
        <v>4121</v>
      </c>
      <c r="T138" s="34"/>
      <c r="U138" s="32">
        <f t="shared" si="19"/>
        <v>0</v>
      </c>
      <c r="V138" s="16">
        <v>238</v>
      </c>
      <c r="W138" s="4" t="s">
        <v>10</v>
      </c>
      <c r="X138" s="4" t="s">
        <v>8</v>
      </c>
      <c r="Y138" s="4" t="s">
        <v>6</v>
      </c>
      <c r="Z138" s="3">
        <v>73</v>
      </c>
      <c r="AA138" s="35" t="s">
        <v>325</v>
      </c>
      <c r="AB138" s="35" t="s">
        <v>325</v>
      </c>
      <c r="AC138" s="3">
        <v>629726</v>
      </c>
      <c r="AD138" s="3">
        <v>4968814892975</v>
      </c>
      <c r="AE138" s="58" t="s">
        <v>392</v>
      </c>
    </row>
    <row r="139" spans="1:31" x14ac:dyDescent="0.25">
      <c r="A139" s="54">
        <v>127</v>
      </c>
      <c r="B139" s="3">
        <v>35413</v>
      </c>
      <c r="C139" s="10" t="s">
        <v>41</v>
      </c>
      <c r="D139" s="13" t="s">
        <v>114</v>
      </c>
      <c r="E139" s="4" t="s">
        <v>281</v>
      </c>
      <c r="F139" s="4" t="s">
        <v>39</v>
      </c>
      <c r="G139" s="4" t="s">
        <v>167</v>
      </c>
      <c r="H139" s="47" t="s">
        <v>328</v>
      </c>
      <c r="I139" s="4" t="s">
        <v>139</v>
      </c>
      <c r="J139" s="16">
        <v>315</v>
      </c>
      <c r="K139" s="16">
        <v>70</v>
      </c>
      <c r="L139" s="17">
        <v>22.5</v>
      </c>
      <c r="M139" s="20">
        <v>154</v>
      </c>
      <c r="N139" s="20" t="s">
        <v>3</v>
      </c>
      <c r="O139" s="29">
        <v>7995</v>
      </c>
      <c r="P139" s="30">
        <f t="shared" si="15"/>
        <v>4637.1000000000004</v>
      </c>
      <c r="Q139" s="30">
        <f t="shared" si="16"/>
        <v>4477.2000000000007</v>
      </c>
      <c r="R139" s="30">
        <f t="shared" si="17"/>
        <v>4317.3</v>
      </c>
      <c r="S139" s="30">
        <f t="shared" si="18"/>
        <v>4157.4000000000005</v>
      </c>
      <c r="T139" s="34"/>
      <c r="U139" s="32">
        <f t="shared" si="19"/>
        <v>0</v>
      </c>
      <c r="V139" s="16">
        <v>238</v>
      </c>
      <c r="W139" s="4" t="s">
        <v>10</v>
      </c>
      <c r="X139" s="4" t="s">
        <v>5</v>
      </c>
      <c r="Y139" s="4" t="s">
        <v>8</v>
      </c>
      <c r="Z139" s="3">
        <v>74</v>
      </c>
      <c r="AA139" s="35" t="s">
        <v>325</v>
      </c>
      <c r="AB139" s="35" t="s">
        <v>325</v>
      </c>
      <c r="AC139" s="3">
        <v>630085</v>
      </c>
      <c r="AD139" s="3">
        <v>4548515007856</v>
      </c>
      <c r="AE139" s="58" t="s">
        <v>392</v>
      </c>
    </row>
    <row r="140" spans="1:31" x14ac:dyDescent="0.25">
      <c r="A140" s="54">
        <v>128</v>
      </c>
      <c r="B140" s="3">
        <v>35498</v>
      </c>
      <c r="C140" s="10" t="s">
        <v>70</v>
      </c>
      <c r="D140" s="13" t="s">
        <v>114</v>
      </c>
      <c r="E140" s="4" t="s">
        <v>305</v>
      </c>
      <c r="F140" s="4" t="s">
        <v>71</v>
      </c>
      <c r="G140" s="4" t="s">
        <v>168</v>
      </c>
      <c r="H140" s="4" t="s">
        <v>334</v>
      </c>
      <c r="I140" s="4" t="s">
        <v>139</v>
      </c>
      <c r="J140" s="16">
        <v>315</v>
      </c>
      <c r="K140" s="16">
        <v>70</v>
      </c>
      <c r="L140" s="17">
        <v>22.5</v>
      </c>
      <c r="M140" s="20">
        <v>156</v>
      </c>
      <c r="N140" s="20" t="s">
        <v>3</v>
      </c>
      <c r="O140" s="29">
        <v>7512</v>
      </c>
      <c r="P140" s="30">
        <f t="shared" si="15"/>
        <v>4356.9600000000009</v>
      </c>
      <c r="Q140" s="30">
        <f t="shared" si="16"/>
        <v>4206.72</v>
      </c>
      <c r="R140" s="30">
        <f t="shared" si="17"/>
        <v>4056.4800000000005</v>
      </c>
      <c r="S140" s="30">
        <f t="shared" si="18"/>
        <v>3906.2400000000002</v>
      </c>
      <c r="T140" s="34"/>
      <c r="U140" s="32">
        <f t="shared" si="19"/>
        <v>0</v>
      </c>
      <c r="V140" s="16">
        <v>238</v>
      </c>
      <c r="W140" s="4" t="s">
        <v>5</v>
      </c>
      <c r="X140" s="4" t="s">
        <v>8</v>
      </c>
      <c r="Y140" s="4" t="s">
        <v>6</v>
      </c>
      <c r="Z140" s="3">
        <v>71</v>
      </c>
      <c r="AA140" s="35" t="s">
        <v>325</v>
      </c>
      <c r="AB140" s="35" t="s">
        <v>325</v>
      </c>
      <c r="AC140" s="3">
        <v>628499</v>
      </c>
      <c r="AD140" s="3">
        <v>4968814996710</v>
      </c>
      <c r="AE140" s="4">
        <v>76</v>
      </c>
    </row>
    <row r="141" spans="1:31" x14ac:dyDescent="0.25">
      <c r="A141" s="54">
        <v>129</v>
      </c>
      <c r="B141" s="4">
        <v>35545</v>
      </c>
      <c r="C141" s="55">
        <v>2151200</v>
      </c>
      <c r="D141" s="56" t="s">
        <v>339</v>
      </c>
      <c r="E141" s="4" t="s">
        <v>359</v>
      </c>
      <c r="F141" s="4" t="s">
        <v>342</v>
      </c>
      <c r="G141" s="4" t="s">
        <v>167</v>
      </c>
      <c r="H141" s="47" t="s">
        <v>328</v>
      </c>
      <c r="I141" s="4" t="s">
        <v>139</v>
      </c>
      <c r="J141" s="20">
        <v>315</v>
      </c>
      <c r="K141" s="20">
        <v>70</v>
      </c>
      <c r="L141" s="20">
        <v>22.5</v>
      </c>
      <c r="M141" s="20">
        <v>154</v>
      </c>
      <c r="N141" s="20" t="s">
        <v>3</v>
      </c>
      <c r="O141" s="57">
        <v>8046</v>
      </c>
      <c r="P141" s="30">
        <f t="shared" si="15"/>
        <v>4666.68</v>
      </c>
      <c r="Q141" s="30">
        <f t="shared" si="16"/>
        <v>4505.76</v>
      </c>
      <c r="R141" s="30">
        <f t="shared" si="17"/>
        <v>4344.84</v>
      </c>
      <c r="S141" s="30">
        <f t="shared" si="18"/>
        <v>4183.92</v>
      </c>
      <c r="T141" s="34"/>
      <c r="U141" s="32">
        <f t="shared" si="19"/>
        <v>0</v>
      </c>
      <c r="V141" s="20">
        <v>238</v>
      </c>
      <c r="W141" s="4" t="s">
        <v>4</v>
      </c>
      <c r="X141" s="4" t="s">
        <v>8</v>
      </c>
      <c r="Y141" s="4" t="s">
        <v>8</v>
      </c>
      <c r="Z141" s="4">
        <v>75</v>
      </c>
      <c r="AA141" s="20" t="s">
        <v>325</v>
      </c>
      <c r="AB141" s="20" t="s">
        <v>325</v>
      </c>
      <c r="AC141" s="4">
        <v>592983</v>
      </c>
      <c r="AD141" s="3">
        <v>8019227215120</v>
      </c>
      <c r="AE141" s="58" t="s">
        <v>392</v>
      </c>
    </row>
    <row r="142" spans="1:31" x14ac:dyDescent="0.25">
      <c r="A142" s="54">
        <v>130</v>
      </c>
      <c r="B142" s="4">
        <v>35558</v>
      </c>
      <c r="C142" s="55">
        <v>2780400</v>
      </c>
      <c r="D142" s="56" t="s">
        <v>339</v>
      </c>
      <c r="E142" s="4" t="s">
        <v>375</v>
      </c>
      <c r="F142" s="4" t="s">
        <v>346</v>
      </c>
      <c r="G142" s="4" t="s">
        <v>166</v>
      </c>
      <c r="H142" s="47" t="s">
        <v>328</v>
      </c>
      <c r="I142" s="4" t="s">
        <v>139</v>
      </c>
      <c r="J142" s="20">
        <v>315</v>
      </c>
      <c r="K142" s="20">
        <v>70</v>
      </c>
      <c r="L142" s="20">
        <v>22.5</v>
      </c>
      <c r="M142" s="20">
        <v>156</v>
      </c>
      <c r="N142" s="20" t="s">
        <v>3</v>
      </c>
      <c r="O142" s="57">
        <v>7966</v>
      </c>
      <c r="P142" s="30">
        <f t="shared" si="15"/>
        <v>4620.2800000000007</v>
      </c>
      <c r="Q142" s="30">
        <f t="shared" si="16"/>
        <v>4460.96</v>
      </c>
      <c r="R142" s="30">
        <f t="shared" si="17"/>
        <v>4301.6400000000003</v>
      </c>
      <c r="S142" s="30">
        <f t="shared" si="18"/>
        <v>4142.32</v>
      </c>
      <c r="T142" s="34"/>
      <c r="U142" s="32">
        <f t="shared" si="19"/>
        <v>0</v>
      </c>
      <c r="V142" s="20">
        <v>238</v>
      </c>
      <c r="W142" s="4" t="s">
        <v>5</v>
      </c>
      <c r="X142" s="4" t="s">
        <v>8</v>
      </c>
      <c r="Y142" s="4" t="s">
        <v>8</v>
      </c>
      <c r="Z142" s="4">
        <v>73</v>
      </c>
      <c r="AA142" s="20" t="s">
        <v>325</v>
      </c>
      <c r="AB142" s="20" t="s">
        <v>325</v>
      </c>
      <c r="AC142" s="4">
        <v>593189</v>
      </c>
      <c r="AD142" s="3">
        <v>8019227278040</v>
      </c>
      <c r="AE142" s="4">
        <v>34</v>
      </c>
    </row>
    <row r="143" spans="1:31" x14ac:dyDescent="0.25">
      <c r="A143" s="54">
        <v>131</v>
      </c>
      <c r="B143" s="4">
        <v>45168</v>
      </c>
      <c r="C143" s="55">
        <v>3660600</v>
      </c>
      <c r="D143" s="56" t="s">
        <v>339</v>
      </c>
      <c r="E143" s="4" t="s">
        <v>362</v>
      </c>
      <c r="F143" s="4" t="s">
        <v>340</v>
      </c>
      <c r="G143" s="4" t="s">
        <v>167</v>
      </c>
      <c r="H143" s="4" t="s">
        <v>334</v>
      </c>
      <c r="I143" s="4" t="s">
        <v>139</v>
      </c>
      <c r="J143" s="20">
        <v>315</v>
      </c>
      <c r="K143" s="20">
        <v>70</v>
      </c>
      <c r="L143" s="20">
        <v>22.5</v>
      </c>
      <c r="M143" s="20" t="s">
        <v>352</v>
      </c>
      <c r="N143" s="20" t="s">
        <v>3</v>
      </c>
      <c r="O143" s="57">
        <v>8768</v>
      </c>
      <c r="P143" s="30">
        <f t="shared" si="15"/>
        <v>5085.4400000000005</v>
      </c>
      <c r="Q143" s="30">
        <f t="shared" si="16"/>
        <v>4910.0800000000008</v>
      </c>
      <c r="R143" s="30">
        <f t="shared" si="17"/>
        <v>4734.72</v>
      </c>
      <c r="S143" s="30">
        <f t="shared" si="18"/>
        <v>4559.3600000000006</v>
      </c>
      <c r="T143" s="34"/>
      <c r="U143" s="32">
        <f t="shared" si="19"/>
        <v>0</v>
      </c>
      <c r="V143" s="20">
        <v>238</v>
      </c>
      <c r="W143" s="4" t="s">
        <v>8</v>
      </c>
      <c r="X143" s="4" t="s">
        <v>8</v>
      </c>
      <c r="Y143" s="4" t="s">
        <v>6</v>
      </c>
      <c r="Z143" s="4">
        <v>72</v>
      </c>
      <c r="AA143" s="20" t="s">
        <v>325</v>
      </c>
      <c r="AB143" s="20" t="s">
        <v>325</v>
      </c>
      <c r="AC143" s="4">
        <v>455431</v>
      </c>
      <c r="AD143" s="3">
        <v>8019227366068</v>
      </c>
      <c r="AE143" s="4">
        <v>4</v>
      </c>
    </row>
    <row r="144" spans="1:31" x14ac:dyDescent="0.25">
      <c r="A144" s="54">
        <v>132</v>
      </c>
      <c r="B144" s="4">
        <v>45181</v>
      </c>
      <c r="C144" s="55">
        <v>3660500</v>
      </c>
      <c r="D144" s="56" t="s">
        <v>339</v>
      </c>
      <c r="E144" s="4" t="s">
        <v>380</v>
      </c>
      <c r="F144" s="4" t="s">
        <v>345</v>
      </c>
      <c r="G144" s="4" t="s">
        <v>166</v>
      </c>
      <c r="H144" s="4" t="s">
        <v>334</v>
      </c>
      <c r="I144" s="4" t="s">
        <v>139</v>
      </c>
      <c r="J144" s="20">
        <v>315</v>
      </c>
      <c r="K144" s="20">
        <v>70</v>
      </c>
      <c r="L144" s="20">
        <v>22.5</v>
      </c>
      <c r="M144" s="20">
        <v>150</v>
      </c>
      <c r="N144" s="20" t="s">
        <v>3</v>
      </c>
      <c r="O144" s="57">
        <v>8665</v>
      </c>
      <c r="P144" s="30">
        <f t="shared" si="15"/>
        <v>5025.7000000000007</v>
      </c>
      <c r="Q144" s="30">
        <f t="shared" si="16"/>
        <v>4852.4000000000005</v>
      </c>
      <c r="R144" s="30">
        <f t="shared" si="17"/>
        <v>4679.1000000000004</v>
      </c>
      <c r="S144" s="30">
        <f t="shared" si="18"/>
        <v>4505.8</v>
      </c>
      <c r="T144" s="34"/>
      <c r="U144" s="32">
        <f t="shared" si="19"/>
        <v>0</v>
      </c>
      <c r="V144" s="20">
        <v>238</v>
      </c>
      <c r="W144" s="4" t="s">
        <v>8</v>
      </c>
      <c r="X144" s="4" t="s">
        <v>8</v>
      </c>
      <c r="Y144" s="4" t="s">
        <v>6</v>
      </c>
      <c r="Z144" s="4">
        <v>69</v>
      </c>
      <c r="AA144" s="20" t="s">
        <v>325</v>
      </c>
      <c r="AB144" s="20" t="s">
        <v>325</v>
      </c>
      <c r="AC144" s="4">
        <v>455411</v>
      </c>
      <c r="AD144" s="3">
        <v>8019227366051</v>
      </c>
      <c r="AE144" s="4">
        <v>26</v>
      </c>
    </row>
    <row r="145" spans="1:31" x14ac:dyDescent="0.25">
      <c r="A145" s="54">
        <v>133</v>
      </c>
      <c r="B145" s="3">
        <v>35483</v>
      </c>
      <c r="C145" s="10" t="s">
        <v>52</v>
      </c>
      <c r="D145" s="13" t="s">
        <v>114</v>
      </c>
      <c r="E145" s="4" t="s">
        <v>282</v>
      </c>
      <c r="F145" s="4" t="s">
        <v>53</v>
      </c>
      <c r="G145" s="4" t="s">
        <v>167</v>
      </c>
      <c r="H145" s="4" t="s">
        <v>334</v>
      </c>
      <c r="I145" s="4" t="s">
        <v>140</v>
      </c>
      <c r="J145" s="16">
        <v>315</v>
      </c>
      <c r="K145" s="16">
        <v>80</v>
      </c>
      <c r="L145" s="17">
        <v>22.5</v>
      </c>
      <c r="M145" s="20">
        <v>154</v>
      </c>
      <c r="N145" s="20" t="s">
        <v>11</v>
      </c>
      <c r="O145" s="29">
        <v>7644</v>
      </c>
      <c r="P145" s="30">
        <f t="shared" si="15"/>
        <v>4433.5200000000004</v>
      </c>
      <c r="Q145" s="30">
        <f t="shared" si="16"/>
        <v>4280.6400000000003</v>
      </c>
      <c r="R145" s="30">
        <f t="shared" si="17"/>
        <v>4127.76</v>
      </c>
      <c r="S145" s="30">
        <f t="shared" si="18"/>
        <v>3974.88</v>
      </c>
      <c r="T145" s="34"/>
      <c r="U145" s="32">
        <f t="shared" si="19"/>
        <v>0</v>
      </c>
      <c r="V145" s="16">
        <v>238</v>
      </c>
      <c r="W145" s="4" t="s">
        <v>10</v>
      </c>
      <c r="X145" s="4" t="s">
        <v>5</v>
      </c>
      <c r="Y145" s="4" t="s">
        <v>6</v>
      </c>
      <c r="Z145" s="3">
        <v>72</v>
      </c>
      <c r="AA145" s="35" t="s">
        <v>325</v>
      </c>
      <c r="AB145" s="35" t="s">
        <v>325</v>
      </c>
      <c r="AC145" s="3">
        <v>628718</v>
      </c>
      <c r="AD145" s="3">
        <v>4968814916909</v>
      </c>
      <c r="AE145" s="58" t="s">
        <v>392</v>
      </c>
    </row>
    <row r="146" spans="1:31" x14ac:dyDescent="0.25">
      <c r="A146" s="54">
        <v>134</v>
      </c>
      <c r="B146" s="3">
        <v>35409</v>
      </c>
      <c r="C146" s="10" t="s">
        <v>37</v>
      </c>
      <c r="D146" s="13" t="s">
        <v>114</v>
      </c>
      <c r="E146" s="4" t="s">
        <v>283</v>
      </c>
      <c r="F146" s="4" t="s">
        <v>34</v>
      </c>
      <c r="G146" s="4" t="s">
        <v>167</v>
      </c>
      <c r="H146" s="47" t="s">
        <v>328</v>
      </c>
      <c r="I146" s="4" t="s">
        <v>140</v>
      </c>
      <c r="J146" s="16">
        <v>315</v>
      </c>
      <c r="K146" s="16">
        <v>80</v>
      </c>
      <c r="L146" s="17">
        <v>22.5</v>
      </c>
      <c r="M146" s="20">
        <v>154</v>
      </c>
      <c r="N146" s="20" t="s">
        <v>11</v>
      </c>
      <c r="O146" s="29">
        <v>7644</v>
      </c>
      <c r="P146" s="30">
        <f t="shared" si="15"/>
        <v>4433.5200000000004</v>
      </c>
      <c r="Q146" s="30">
        <f t="shared" si="16"/>
        <v>4280.6400000000003</v>
      </c>
      <c r="R146" s="30">
        <f t="shared" si="17"/>
        <v>4127.76</v>
      </c>
      <c r="S146" s="30">
        <f t="shared" si="18"/>
        <v>3974.88</v>
      </c>
      <c r="T146" s="34"/>
      <c r="U146" s="32">
        <f t="shared" si="19"/>
        <v>0</v>
      </c>
      <c r="V146" s="16">
        <v>238</v>
      </c>
      <c r="W146" s="4" t="s">
        <v>10</v>
      </c>
      <c r="X146" s="4" t="s">
        <v>8</v>
      </c>
      <c r="Y146" s="4" t="s">
        <v>6</v>
      </c>
      <c r="Z146" s="3">
        <v>73</v>
      </c>
      <c r="AA146" s="35" t="s">
        <v>325</v>
      </c>
      <c r="AB146" s="35" t="s">
        <v>325</v>
      </c>
      <c r="AC146" s="3">
        <v>629725</v>
      </c>
      <c r="AD146" s="3">
        <v>4968814892982</v>
      </c>
      <c r="AE146" s="58" t="s">
        <v>392</v>
      </c>
    </row>
    <row r="147" spans="1:31" x14ac:dyDescent="0.25">
      <c r="A147" s="54">
        <v>135</v>
      </c>
      <c r="B147" s="3">
        <v>35341</v>
      </c>
      <c r="C147" s="10">
        <v>2141073</v>
      </c>
      <c r="D147" s="12" t="s">
        <v>113</v>
      </c>
      <c r="E147" s="4" t="s">
        <v>284</v>
      </c>
      <c r="F147" s="4" t="s">
        <v>16</v>
      </c>
      <c r="G147" s="4" t="s">
        <v>167</v>
      </c>
      <c r="H147" s="4" t="s">
        <v>334</v>
      </c>
      <c r="I147" s="4" t="s">
        <v>140</v>
      </c>
      <c r="J147" s="16">
        <v>315</v>
      </c>
      <c r="K147" s="16">
        <v>80</v>
      </c>
      <c r="L147" s="17">
        <v>22.5</v>
      </c>
      <c r="M147" s="20">
        <v>156</v>
      </c>
      <c r="N147" s="20" t="s">
        <v>3</v>
      </c>
      <c r="O147" s="29">
        <v>7995</v>
      </c>
      <c r="P147" s="30">
        <f t="shared" ref="P147:P178" si="20">O147*(1-$P$12)</f>
        <v>4637.1000000000004</v>
      </c>
      <c r="Q147" s="30">
        <f t="shared" ref="Q147:Q178" si="21">O147*(1-$Q$12)</f>
        <v>4477.2000000000007</v>
      </c>
      <c r="R147" s="30">
        <f t="shared" ref="R147:R178" si="22">O147*(1-$R$12)</f>
        <v>4317.3</v>
      </c>
      <c r="S147" s="30">
        <f t="shared" ref="S147:S178" si="23">O147*(1-$S$12)</f>
        <v>4157.4000000000005</v>
      </c>
      <c r="T147" s="34"/>
      <c r="U147" s="32">
        <f t="shared" ref="U147:U178" si="24">T147/V147</f>
        <v>0</v>
      </c>
      <c r="V147" s="16">
        <v>238</v>
      </c>
      <c r="W147" s="4" t="s">
        <v>4</v>
      </c>
      <c r="X147" s="4" t="s">
        <v>5</v>
      </c>
      <c r="Y147" s="4" t="s">
        <v>6</v>
      </c>
      <c r="Z147" s="3">
        <v>73</v>
      </c>
      <c r="AA147" s="35" t="s">
        <v>325</v>
      </c>
      <c r="AB147" s="35" t="s">
        <v>325</v>
      </c>
      <c r="AC147" s="3">
        <v>444978</v>
      </c>
      <c r="AD147" s="3">
        <v>8808956117269</v>
      </c>
      <c r="AE147" s="4">
        <v>59</v>
      </c>
    </row>
    <row r="148" spans="1:31" x14ac:dyDescent="0.25">
      <c r="A148" s="54">
        <v>136</v>
      </c>
      <c r="B148" s="3">
        <v>35382</v>
      </c>
      <c r="C148" s="10">
        <v>2261583</v>
      </c>
      <c r="D148" s="12" t="s">
        <v>113</v>
      </c>
      <c r="E148" s="4" t="s">
        <v>285</v>
      </c>
      <c r="F148" s="4" t="s">
        <v>25</v>
      </c>
      <c r="G148" s="4" t="s">
        <v>167</v>
      </c>
      <c r="H148" s="4" t="s">
        <v>334</v>
      </c>
      <c r="I148" s="4" t="s">
        <v>140</v>
      </c>
      <c r="J148" s="16">
        <v>315</v>
      </c>
      <c r="K148" s="16">
        <v>80</v>
      </c>
      <c r="L148" s="17">
        <v>22.5</v>
      </c>
      <c r="M148" s="20">
        <v>156</v>
      </c>
      <c r="N148" s="20" t="s">
        <v>7</v>
      </c>
      <c r="O148" s="29">
        <v>7995</v>
      </c>
      <c r="P148" s="30">
        <f t="shared" si="20"/>
        <v>4637.1000000000004</v>
      </c>
      <c r="Q148" s="30">
        <f t="shared" si="21"/>
        <v>4477.2000000000007</v>
      </c>
      <c r="R148" s="30">
        <f t="shared" si="22"/>
        <v>4317.3</v>
      </c>
      <c r="S148" s="30">
        <f t="shared" si="23"/>
        <v>4157.4000000000005</v>
      </c>
      <c r="T148" s="34"/>
      <c r="U148" s="32">
        <f t="shared" si="24"/>
        <v>0</v>
      </c>
      <c r="V148" s="16">
        <v>238</v>
      </c>
      <c r="W148" s="4" t="s">
        <v>10</v>
      </c>
      <c r="X148" s="4" t="s">
        <v>5</v>
      </c>
      <c r="Y148" s="4" t="s">
        <v>8</v>
      </c>
      <c r="Z148" s="3">
        <v>76</v>
      </c>
      <c r="AA148" s="35" t="s">
        <v>325</v>
      </c>
      <c r="AB148" s="35" t="s">
        <v>325</v>
      </c>
      <c r="AC148" s="3">
        <v>458465</v>
      </c>
      <c r="AD148" s="3">
        <v>8808956269456</v>
      </c>
      <c r="AE148" s="58" t="s">
        <v>392</v>
      </c>
    </row>
    <row r="149" spans="1:31" x14ac:dyDescent="0.25">
      <c r="A149" s="54">
        <v>137</v>
      </c>
      <c r="B149" s="3">
        <v>35379</v>
      </c>
      <c r="C149" s="10">
        <v>2234333</v>
      </c>
      <c r="D149" s="12" t="s">
        <v>113</v>
      </c>
      <c r="E149" s="4" t="s">
        <v>213</v>
      </c>
      <c r="F149" s="4" t="s">
        <v>24</v>
      </c>
      <c r="G149" s="4" t="s">
        <v>166</v>
      </c>
      <c r="H149" s="47" t="s">
        <v>328</v>
      </c>
      <c r="I149" s="4" t="s">
        <v>140</v>
      </c>
      <c r="J149" s="16">
        <v>315</v>
      </c>
      <c r="K149" s="16">
        <v>80</v>
      </c>
      <c r="L149" s="17">
        <v>22.5</v>
      </c>
      <c r="M149" s="20">
        <v>156</v>
      </c>
      <c r="N149" s="20" t="s">
        <v>7</v>
      </c>
      <c r="O149" s="29">
        <v>7995</v>
      </c>
      <c r="P149" s="30">
        <f t="shared" si="20"/>
        <v>4637.1000000000004</v>
      </c>
      <c r="Q149" s="30">
        <f t="shared" si="21"/>
        <v>4477.2000000000007</v>
      </c>
      <c r="R149" s="30">
        <f t="shared" si="22"/>
        <v>4317.3</v>
      </c>
      <c r="S149" s="30">
        <f t="shared" si="23"/>
        <v>4157.4000000000005</v>
      </c>
      <c r="T149" s="34"/>
      <c r="U149" s="32">
        <f t="shared" si="24"/>
        <v>0</v>
      </c>
      <c r="V149" s="16">
        <v>238</v>
      </c>
      <c r="W149" s="4" t="s">
        <v>4</v>
      </c>
      <c r="X149" s="4" t="s">
        <v>8</v>
      </c>
      <c r="Y149" s="4" t="s">
        <v>8</v>
      </c>
      <c r="Z149" s="3">
        <v>72</v>
      </c>
      <c r="AA149" s="35" t="s">
        <v>325</v>
      </c>
      <c r="AB149" s="35" t="s">
        <v>325</v>
      </c>
      <c r="AC149" s="3">
        <v>456489</v>
      </c>
      <c r="AD149" s="3">
        <v>8808956237516</v>
      </c>
      <c r="AE149" s="4">
        <v>68</v>
      </c>
    </row>
    <row r="150" spans="1:31" x14ac:dyDescent="0.25">
      <c r="A150" s="54">
        <v>138</v>
      </c>
      <c r="B150" s="3">
        <v>35442</v>
      </c>
      <c r="C150" s="10">
        <v>1828213</v>
      </c>
      <c r="D150" s="12" t="s">
        <v>113</v>
      </c>
      <c r="E150" s="4" t="s">
        <v>286</v>
      </c>
      <c r="F150" s="4" t="s">
        <v>28</v>
      </c>
      <c r="G150" s="4" t="s">
        <v>167</v>
      </c>
      <c r="H150" s="47" t="s">
        <v>328</v>
      </c>
      <c r="I150" s="4" t="s">
        <v>140</v>
      </c>
      <c r="J150" s="16">
        <v>315</v>
      </c>
      <c r="K150" s="16">
        <v>80</v>
      </c>
      <c r="L150" s="17">
        <v>22.5</v>
      </c>
      <c r="M150" s="20">
        <v>156</v>
      </c>
      <c r="N150" s="20" t="s">
        <v>7</v>
      </c>
      <c r="O150" s="29">
        <v>7570</v>
      </c>
      <c r="P150" s="30">
        <f t="shared" si="20"/>
        <v>4390.6000000000004</v>
      </c>
      <c r="Q150" s="30">
        <f t="shared" si="21"/>
        <v>4239.2000000000007</v>
      </c>
      <c r="R150" s="30">
        <f t="shared" si="22"/>
        <v>4087.8</v>
      </c>
      <c r="S150" s="30">
        <f t="shared" si="23"/>
        <v>3936.4</v>
      </c>
      <c r="T150" s="34"/>
      <c r="U150" s="32">
        <f t="shared" si="24"/>
        <v>0</v>
      </c>
      <c r="V150" s="16">
        <v>238</v>
      </c>
      <c r="W150" s="4" t="s">
        <v>10</v>
      </c>
      <c r="X150" s="4" t="s">
        <v>5</v>
      </c>
      <c r="Y150" s="4" t="s">
        <v>8</v>
      </c>
      <c r="Z150" s="3">
        <v>74</v>
      </c>
      <c r="AA150" s="35" t="s">
        <v>325</v>
      </c>
      <c r="AB150" s="35" t="s">
        <v>325</v>
      </c>
      <c r="AC150" s="3">
        <v>457940</v>
      </c>
      <c r="AD150" s="3">
        <v>8808956063849</v>
      </c>
      <c r="AE150" s="58" t="s">
        <v>392</v>
      </c>
    </row>
    <row r="151" spans="1:31" x14ac:dyDescent="0.25">
      <c r="A151" s="54">
        <v>139</v>
      </c>
      <c r="B151" s="3">
        <v>35497</v>
      </c>
      <c r="C151" s="10" t="s">
        <v>68</v>
      </c>
      <c r="D151" s="13" t="s">
        <v>114</v>
      </c>
      <c r="E151" s="4" t="s">
        <v>287</v>
      </c>
      <c r="F151" s="4" t="s">
        <v>69</v>
      </c>
      <c r="G151" s="4" t="s">
        <v>167</v>
      </c>
      <c r="H151" s="4" t="s">
        <v>334</v>
      </c>
      <c r="I151" s="4" t="s">
        <v>140</v>
      </c>
      <c r="J151" s="16">
        <v>315</v>
      </c>
      <c r="K151" s="16">
        <v>80</v>
      </c>
      <c r="L151" s="17">
        <v>22.5</v>
      </c>
      <c r="M151" s="20">
        <v>156</v>
      </c>
      <c r="N151" s="20" t="s">
        <v>7</v>
      </c>
      <c r="O151" s="29">
        <v>7644</v>
      </c>
      <c r="P151" s="30">
        <f t="shared" si="20"/>
        <v>4433.5200000000004</v>
      </c>
      <c r="Q151" s="30">
        <f t="shared" si="21"/>
        <v>4280.6400000000003</v>
      </c>
      <c r="R151" s="30">
        <f t="shared" si="22"/>
        <v>4127.76</v>
      </c>
      <c r="S151" s="30">
        <f t="shared" si="23"/>
        <v>3974.88</v>
      </c>
      <c r="T151" s="34"/>
      <c r="U151" s="32">
        <f t="shared" si="24"/>
        <v>0</v>
      </c>
      <c r="V151" s="16">
        <v>238</v>
      </c>
      <c r="W151" s="4" t="s">
        <v>4</v>
      </c>
      <c r="X151" s="4" t="s">
        <v>8</v>
      </c>
      <c r="Y151" s="4" t="s">
        <v>6</v>
      </c>
      <c r="Z151" s="3">
        <v>73</v>
      </c>
      <c r="AA151" s="35" t="s">
        <v>325</v>
      </c>
      <c r="AB151" s="35" t="s">
        <v>325</v>
      </c>
      <c r="AC151" s="3">
        <v>624868</v>
      </c>
      <c r="AD151" s="3">
        <v>4968814975944</v>
      </c>
      <c r="AE151" s="4">
        <v>19</v>
      </c>
    </row>
    <row r="152" spans="1:31" x14ac:dyDescent="0.25">
      <c r="A152" s="54">
        <v>140</v>
      </c>
      <c r="B152" s="3">
        <v>35419</v>
      </c>
      <c r="C152" s="10" t="s">
        <v>44</v>
      </c>
      <c r="D152" s="13" t="s">
        <v>114</v>
      </c>
      <c r="E152" s="4" t="s">
        <v>214</v>
      </c>
      <c r="F152" s="4" t="s">
        <v>45</v>
      </c>
      <c r="G152" s="4" t="s">
        <v>166</v>
      </c>
      <c r="H152" s="47" t="s">
        <v>328</v>
      </c>
      <c r="I152" s="4" t="s">
        <v>140</v>
      </c>
      <c r="J152" s="16">
        <v>315</v>
      </c>
      <c r="K152" s="16">
        <v>80</v>
      </c>
      <c r="L152" s="17">
        <v>22.5</v>
      </c>
      <c r="M152" s="20">
        <v>156</v>
      </c>
      <c r="N152" s="20" t="s">
        <v>7</v>
      </c>
      <c r="O152" s="29">
        <v>7644</v>
      </c>
      <c r="P152" s="30">
        <f t="shared" si="20"/>
        <v>4433.5200000000004</v>
      </c>
      <c r="Q152" s="30">
        <f t="shared" si="21"/>
        <v>4280.6400000000003</v>
      </c>
      <c r="R152" s="30">
        <f t="shared" si="22"/>
        <v>4127.76</v>
      </c>
      <c r="S152" s="30">
        <f t="shared" si="23"/>
        <v>3974.88</v>
      </c>
      <c r="T152" s="34"/>
      <c r="U152" s="32">
        <f t="shared" si="24"/>
        <v>0</v>
      </c>
      <c r="V152" s="16">
        <v>238</v>
      </c>
      <c r="W152" s="4" t="s">
        <v>4</v>
      </c>
      <c r="X152" s="4" t="s">
        <v>5</v>
      </c>
      <c r="Y152" s="4" t="s">
        <v>8</v>
      </c>
      <c r="Z152" s="3">
        <v>74</v>
      </c>
      <c r="AA152" s="35" t="s">
        <v>325</v>
      </c>
      <c r="AB152" s="35" t="s">
        <v>325</v>
      </c>
      <c r="AC152" s="3">
        <v>629718</v>
      </c>
      <c r="AD152" s="3">
        <v>4968814914158</v>
      </c>
      <c r="AE152" s="58" t="s">
        <v>392</v>
      </c>
    </row>
    <row r="153" spans="1:31" x14ac:dyDescent="0.25">
      <c r="A153" s="54">
        <v>141</v>
      </c>
      <c r="B153" s="3">
        <v>35443</v>
      </c>
      <c r="C153" s="10">
        <v>1587413</v>
      </c>
      <c r="D153" s="12" t="s">
        <v>113</v>
      </c>
      <c r="E153" s="4" t="s">
        <v>288</v>
      </c>
      <c r="F153" s="4" t="s">
        <v>29</v>
      </c>
      <c r="G153" s="4" t="s">
        <v>167</v>
      </c>
      <c r="H153" s="4" t="s">
        <v>334</v>
      </c>
      <c r="I153" s="4" t="s">
        <v>140</v>
      </c>
      <c r="J153" s="16">
        <v>315</v>
      </c>
      <c r="K153" s="16">
        <v>80</v>
      </c>
      <c r="L153" s="17">
        <v>22.5</v>
      </c>
      <c r="M153" s="20">
        <v>156</v>
      </c>
      <c r="N153" s="20" t="s">
        <v>7</v>
      </c>
      <c r="O153" s="29">
        <v>7995</v>
      </c>
      <c r="P153" s="30">
        <f t="shared" si="20"/>
        <v>4637.1000000000004</v>
      </c>
      <c r="Q153" s="30">
        <f t="shared" si="21"/>
        <v>4477.2000000000007</v>
      </c>
      <c r="R153" s="30">
        <f t="shared" si="22"/>
        <v>4317.3</v>
      </c>
      <c r="S153" s="30">
        <f t="shared" si="23"/>
        <v>4157.4000000000005</v>
      </c>
      <c r="T153" s="34"/>
      <c r="U153" s="32">
        <f t="shared" si="24"/>
        <v>0</v>
      </c>
      <c r="V153" s="16">
        <v>238</v>
      </c>
      <c r="W153" s="4" t="s">
        <v>10</v>
      </c>
      <c r="X153" s="4" t="s">
        <v>6</v>
      </c>
      <c r="Y153" s="4" t="s">
        <v>8</v>
      </c>
      <c r="Z153" s="3">
        <v>76</v>
      </c>
      <c r="AA153" s="35" t="s">
        <v>325</v>
      </c>
      <c r="AB153" s="35" t="s">
        <v>325</v>
      </c>
      <c r="AC153" s="3">
        <v>458504</v>
      </c>
      <c r="AD153" s="3">
        <v>8808956025540</v>
      </c>
      <c r="AE153" s="4">
        <v>0</v>
      </c>
    </row>
    <row r="154" spans="1:31" x14ac:dyDescent="0.25">
      <c r="A154" s="54">
        <v>142</v>
      </c>
      <c r="B154" s="3">
        <v>35470</v>
      </c>
      <c r="C154" s="10">
        <v>904030</v>
      </c>
      <c r="D154" s="14" t="s">
        <v>115</v>
      </c>
      <c r="E154" s="4" t="s">
        <v>289</v>
      </c>
      <c r="F154" s="4" t="s">
        <v>112</v>
      </c>
      <c r="G154" s="4" t="s">
        <v>167</v>
      </c>
      <c r="H154" s="4" t="s">
        <v>334</v>
      </c>
      <c r="I154" s="4" t="s">
        <v>140</v>
      </c>
      <c r="J154" s="16">
        <v>315</v>
      </c>
      <c r="K154" s="16">
        <v>80</v>
      </c>
      <c r="L154" s="17">
        <v>22.5</v>
      </c>
      <c r="M154" s="20">
        <v>156</v>
      </c>
      <c r="N154" s="20" t="s">
        <v>7</v>
      </c>
      <c r="O154" s="29">
        <v>5115</v>
      </c>
      <c r="P154" s="30">
        <f t="shared" si="20"/>
        <v>2966.7000000000003</v>
      </c>
      <c r="Q154" s="30">
        <f t="shared" si="21"/>
        <v>2864.4</v>
      </c>
      <c r="R154" s="30">
        <f t="shared" si="22"/>
        <v>2762.1000000000004</v>
      </c>
      <c r="S154" s="30">
        <f t="shared" si="23"/>
        <v>2659.8</v>
      </c>
      <c r="T154" s="34"/>
      <c r="U154" s="32">
        <f t="shared" si="24"/>
        <v>0</v>
      </c>
      <c r="V154" s="16">
        <v>238</v>
      </c>
      <c r="W154" s="4" t="s">
        <v>10</v>
      </c>
      <c r="X154" s="4" t="s">
        <v>8</v>
      </c>
      <c r="Y154" s="4" t="s">
        <v>5</v>
      </c>
      <c r="Z154" s="3">
        <v>74</v>
      </c>
      <c r="AA154" s="35" t="s">
        <v>325</v>
      </c>
      <c r="AB154" s="35" t="s">
        <v>325</v>
      </c>
      <c r="AC154" s="3">
        <v>896510</v>
      </c>
      <c r="AD154" s="3">
        <v>6942659917343</v>
      </c>
      <c r="AE154" s="4">
        <v>0</v>
      </c>
    </row>
    <row r="155" spans="1:31" x14ac:dyDescent="0.25">
      <c r="A155" s="54">
        <v>143</v>
      </c>
      <c r="B155" s="3">
        <v>35251</v>
      </c>
      <c r="C155" s="10">
        <v>1898913</v>
      </c>
      <c r="D155" s="12" t="s">
        <v>113</v>
      </c>
      <c r="E155" s="4" t="s">
        <v>215</v>
      </c>
      <c r="F155" s="4" t="s">
        <v>2</v>
      </c>
      <c r="G155" s="4" t="s">
        <v>166</v>
      </c>
      <c r="H155" s="4" t="s">
        <v>334</v>
      </c>
      <c r="I155" s="4" t="s">
        <v>140</v>
      </c>
      <c r="J155" s="16">
        <v>315</v>
      </c>
      <c r="K155" s="16">
        <v>80</v>
      </c>
      <c r="L155" s="17">
        <v>22.5</v>
      </c>
      <c r="M155" s="20">
        <v>156</v>
      </c>
      <c r="N155" s="20" t="s">
        <v>3</v>
      </c>
      <c r="O155" s="29">
        <v>8076</v>
      </c>
      <c r="P155" s="30">
        <f t="shared" si="20"/>
        <v>4684.0800000000008</v>
      </c>
      <c r="Q155" s="30">
        <f t="shared" si="21"/>
        <v>4522.5600000000004</v>
      </c>
      <c r="R155" s="30">
        <f t="shared" si="22"/>
        <v>4361.04</v>
      </c>
      <c r="S155" s="30">
        <f t="shared" si="23"/>
        <v>4199.5200000000004</v>
      </c>
      <c r="T155" s="34"/>
      <c r="U155" s="32">
        <f t="shared" si="24"/>
        <v>0</v>
      </c>
      <c r="V155" s="16">
        <v>238</v>
      </c>
      <c r="W155" s="4" t="s">
        <v>4</v>
      </c>
      <c r="X155" s="4" t="s">
        <v>5</v>
      </c>
      <c r="Y155" s="4" t="s">
        <v>6</v>
      </c>
      <c r="Z155" s="3">
        <v>69</v>
      </c>
      <c r="AA155" s="35" t="s">
        <v>325</v>
      </c>
      <c r="AB155" s="35" t="s">
        <v>325</v>
      </c>
      <c r="AC155" s="3">
        <v>458142</v>
      </c>
      <c r="AD155" s="3">
        <v>8808956072445</v>
      </c>
      <c r="AE155" s="4">
        <v>0</v>
      </c>
    </row>
    <row r="156" spans="1:31" x14ac:dyDescent="0.25">
      <c r="A156" s="54">
        <v>144</v>
      </c>
      <c r="B156" s="3">
        <v>35376</v>
      </c>
      <c r="C156" s="10">
        <v>2204943</v>
      </c>
      <c r="D156" s="12" t="s">
        <v>113</v>
      </c>
      <c r="E156" s="4" t="s">
        <v>290</v>
      </c>
      <c r="F156" s="4" t="s">
        <v>23</v>
      </c>
      <c r="G156" s="4" t="s">
        <v>167</v>
      </c>
      <c r="H156" s="4" t="s">
        <v>334</v>
      </c>
      <c r="I156" s="4" t="s">
        <v>140</v>
      </c>
      <c r="J156" s="16">
        <v>315</v>
      </c>
      <c r="K156" s="16">
        <v>80</v>
      </c>
      <c r="L156" s="17">
        <v>22.5</v>
      </c>
      <c r="M156" s="20">
        <v>156</v>
      </c>
      <c r="N156" s="20" t="s">
        <v>3</v>
      </c>
      <c r="O156" s="29">
        <v>7995</v>
      </c>
      <c r="P156" s="30">
        <f t="shared" si="20"/>
        <v>4637.1000000000004</v>
      </c>
      <c r="Q156" s="30">
        <f t="shared" si="21"/>
        <v>4477.2000000000007</v>
      </c>
      <c r="R156" s="30">
        <f t="shared" si="22"/>
        <v>4317.3</v>
      </c>
      <c r="S156" s="30">
        <f t="shared" si="23"/>
        <v>4157.4000000000005</v>
      </c>
      <c r="T156" s="34"/>
      <c r="U156" s="32">
        <f t="shared" si="24"/>
        <v>0</v>
      </c>
      <c r="V156" s="16">
        <v>238</v>
      </c>
      <c r="W156" s="4" t="s">
        <v>4</v>
      </c>
      <c r="X156" s="4" t="s">
        <v>5</v>
      </c>
      <c r="Y156" s="4" t="s">
        <v>8</v>
      </c>
      <c r="Z156" s="3">
        <v>76</v>
      </c>
      <c r="AA156" s="35" t="s">
        <v>325</v>
      </c>
      <c r="AB156" s="35" t="s">
        <v>325</v>
      </c>
      <c r="AC156" s="3">
        <v>448922</v>
      </c>
      <c r="AD156" s="3">
        <v>8808956164065</v>
      </c>
      <c r="AE156" s="4">
        <v>95</v>
      </c>
    </row>
    <row r="157" spans="1:31" x14ac:dyDescent="0.25">
      <c r="A157" s="54">
        <v>145</v>
      </c>
      <c r="B157" s="3">
        <v>35370</v>
      </c>
      <c r="C157" s="10">
        <v>2204723</v>
      </c>
      <c r="D157" s="12" t="s">
        <v>113</v>
      </c>
      <c r="E157" s="4" t="s">
        <v>216</v>
      </c>
      <c r="F157" s="4" t="s">
        <v>22</v>
      </c>
      <c r="G157" s="4" t="s">
        <v>166</v>
      </c>
      <c r="H157" s="4" t="s">
        <v>334</v>
      </c>
      <c r="I157" s="4" t="s">
        <v>140</v>
      </c>
      <c r="J157" s="16">
        <v>315</v>
      </c>
      <c r="K157" s="16">
        <v>80</v>
      </c>
      <c r="L157" s="17">
        <v>22.5</v>
      </c>
      <c r="M157" s="20">
        <v>156</v>
      </c>
      <c r="N157" s="20" t="s">
        <v>3</v>
      </c>
      <c r="O157" s="29">
        <v>7995</v>
      </c>
      <c r="P157" s="30">
        <f t="shared" si="20"/>
        <v>4637.1000000000004</v>
      </c>
      <c r="Q157" s="30">
        <f t="shared" si="21"/>
        <v>4477.2000000000007</v>
      </c>
      <c r="R157" s="30">
        <f t="shared" si="22"/>
        <v>4317.3</v>
      </c>
      <c r="S157" s="30">
        <f t="shared" si="23"/>
        <v>4157.4000000000005</v>
      </c>
      <c r="T157" s="34"/>
      <c r="U157" s="32">
        <f t="shared" si="24"/>
        <v>0</v>
      </c>
      <c r="V157" s="16">
        <v>238</v>
      </c>
      <c r="W157" s="4" t="s">
        <v>4</v>
      </c>
      <c r="X157" s="4" t="s">
        <v>5</v>
      </c>
      <c r="Y157" s="4" t="s">
        <v>8</v>
      </c>
      <c r="Z157" s="3">
        <v>74</v>
      </c>
      <c r="AA157" s="35" t="s">
        <v>325</v>
      </c>
      <c r="AB157" s="35" t="s">
        <v>325</v>
      </c>
      <c r="AC157" s="3">
        <v>456364</v>
      </c>
      <c r="AD157" s="3">
        <v>8808956163808</v>
      </c>
      <c r="AE157" s="4">
        <v>20</v>
      </c>
    </row>
    <row r="158" spans="1:31" x14ac:dyDescent="0.25">
      <c r="A158" s="54">
        <v>146</v>
      </c>
      <c r="B158" s="3">
        <v>35501</v>
      </c>
      <c r="C158" s="10" t="s">
        <v>73</v>
      </c>
      <c r="D158" s="13" t="s">
        <v>114</v>
      </c>
      <c r="E158" s="4" t="s">
        <v>306</v>
      </c>
      <c r="F158" s="4" t="s">
        <v>71</v>
      </c>
      <c r="G158" s="4" t="s">
        <v>168</v>
      </c>
      <c r="H158" s="4" t="s">
        <v>334</v>
      </c>
      <c r="I158" s="4" t="s">
        <v>140</v>
      </c>
      <c r="J158" s="16">
        <v>315</v>
      </c>
      <c r="K158" s="16">
        <v>80</v>
      </c>
      <c r="L158" s="17">
        <v>22.5</v>
      </c>
      <c r="M158" s="20">
        <v>156</v>
      </c>
      <c r="N158" s="20" t="s">
        <v>3</v>
      </c>
      <c r="O158" s="29">
        <v>7310</v>
      </c>
      <c r="P158" s="30">
        <f t="shared" si="20"/>
        <v>4239.8</v>
      </c>
      <c r="Q158" s="30">
        <f t="shared" si="21"/>
        <v>4093.6000000000004</v>
      </c>
      <c r="R158" s="30">
        <f t="shared" si="22"/>
        <v>3947.4</v>
      </c>
      <c r="S158" s="30">
        <f t="shared" si="23"/>
        <v>3801.2000000000003</v>
      </c>
      <c r="T158" s="34"/>
      <c r="U158" s="32">
        <f t="shared" si="24"/>
        <v>0</v>
      </c>
      <c r="V158" s="16">
        <v>238</v>
      </c>
      <c r="W158" s="4" t="s">
        <v>5</v>
      </c>
      <c r="X158" s="4" t="s">
        <v>8</v>
      </c>
      <c r="Y158" s="4" t="s">
        <v>6</v>
      </c>
      <c r="Z158" s="3">
        <v>71</v>
      </c>
      <c r="AA158" s="35" t="s">
        <v>325</v>
      </c>
      <c r="AB158" s="35" t="s">
        <v>325</v>
      </c>
      <c r="AC158" s="3">
        <v>628502</v>
      </c>
      <c r="AD158" s="3">
        <v>4968814996741</v>
      </c>
      <c r="AE158" s="4">
        <v>46</v>
      </c>
    </row>
    <row r="159" spans="1:31" x14ac:dyDescent="0.25">
      <c r="A159" s="54">
        <v>147</v>
      </c>
      <c r="B159" s="3">
        <v>45791</v>
      </c>
      <c r="C159" s="10" t="s">
        <v>104</v>
      </c>
      <c r="D159" s="13" t="s">
        <v>114</v>
      </c>
      <c r="E159" s="4" t="s">
        <v>291</v>
      </c>
      <c r="F159" s="4" t="s">
        <v>65</v>
      </c>
      <c r="G159" s="4" t="s">
        <v>164</v>
      </c>
      <c r="H159" s="4" t="s">
        <v>334</v>
      </c>
      <c r="I159" s="4" t="s">
        <v>140</v>
      </c>
      <c r="J159" s="16">
        <v>315</v>
      </c>
      <c r="K159" s="16">
        <v>80</v>
      </c>
      <c r="L159" s="17">
        <v>22.5</v>
      </c>
      <c r="M159" s="20">
        <v>156</v>
      </c>
      <c r="N159" s="20" t="s">
        <v>3</v>
      </c>
      <c r="O159" s="29">
        <v>7494</v>
      </c>
      <c r="P159" s="30">
        <f t="shared" si="20"/>
        <v>4346.5200000000004</v>
      </c>
      <c r="Q159" s="30">
        <f t="shared" si="21"/>
        <v>4196.6400000000003</v>
      </c>
      <c r="R159" s="30">
        <f t="shared" si="22"/>
        <v>4046.76</v>
      </c>
      <c r="S159" s="30">
        <f t="shared" si="23"/>
        <v>3896.88</v>
      </c>
      <c r="T159" s="34"/>
      <c r="U159" s="32">
        <f t="shared" si="24"/>
        <v>0</v>
      </c>
      <c r="V159" s="16">
        <v>238</v>
      </c>
      <c r="W159" s="4" t="s">
        <v>5</v>
      </c>
      <c r="X159" s="4" t="s">
        <v>5</v>
      </c>
      <c r="Y159" s="4" t="s">
        <v>6</v>
      </c>
      <c r="Z159" s="3">
        <v>72</v>
      </c>
      <c r="AA159" s="35" t="s">
        <v>325</v>
      </c>
      <c r="AB159" s="35" t="s">
        <v>325</v>
      </c>
      <c r="AC159" s="3">
        <v>628938</v>
      </c>
      <c r="AD159" s="3">
        <v>4968814986025</v>
      </c>
      <c r="AE159" s="4">
        <v>68</v>
      </c>
    </row>
    <row r="160" spans="1:31" x14ac:dyDescent="0.25">
      <c r="A160" s="54">
        <v>148</v>
      </c>
      <c r="B160" s="3">
        <v>35411</v>
      </c>
      <c r="C160" s="10" t="s">
        <v>38</v>
      </c>
      <c r="D160" s="13" t="s">
        <v>114</v>
      </c>
      <c r="E160" s="4" t="s">
        <v>292</v>
      </c>
      <c r="F160" s="4" t="s">
        <v>39</v>
      </c>
      <c r="G160" s="4" t="s">
        <v>167</v>
      </c>
      <c r="H160" s="47" t="s">
        <v>328</v>
      </c>
      <c r="I160" s="4" t="s">
        <v>140</v>
      </c>
      <c r="J160" s="16">
        <v>315</v>
      </c>
      <c r="K160" s="16">
        <v>80</v>
      </c>
      <c r="L160" s="17">
        <v>22.5</v>
      </c>
      <c r="M160" s="20">
        <v>156</v>
      </c>
      <c r="N160" s="20" t="s">
        <v>3</v>
      </c>
      <c r="O160" s="29">
        <v>8101</v>
      </c>
      <c r="P160" s="30">
        <f t="shared" si="20"/>
        <v>4698.5800000000008</v>
      </c>
      <c r="Q160" s="30">
        <f t="shared" si="21"/>
        <v>4536.5600000000004</v>
      </c>
      <c r="R160" s="30">
        <f t="shared" si="22"/>
        <v>4374.54</v>
      </c>
      <c r="S160" s="30">
        <f t="shared" si="23"/>
        <v>4212.5200000000004</v>
      </c>
      <c r="T160" s="34"/>
      <c r="U160" s="32">
        <f t="shared" si="24"/>
        <v>0</v>
      </c>
      <c r="V160" s="16">
        <v>238</v>
      </c>
      <c r="W160" s="4" t="s">
        <v>10</v>
      </c>
      <c r="X160" s="4" t="s">
        <v>5</v>
      </c>
      <c r="Y160" s="4" t="s">
        <v>8</v>
      </c>
      <c r="Z160" s="3">
        <v>74</v>
      </c>
      <c r="AA160" s="35" t="s">
        <v>325</v>
      </c>
      <c r="AB160" s="35" t="s">
        <v>325</v>
      </c>
      <c r="AC160" s="3">
        <v>630084</v>
      </c>
      <c r="AD160" s="3">
        <v>4548515007849</v>
      </c>
      <c r="AE160" s="58" t="s">
        <v>392</v>
      </c>
    </row>
    <row r="161" spans="1:31" x14ac:dyDescent="0.25">
      <c r="A161" s="54">
        <v>149</v>
      </c>
      <c r="B161" s="4">
        <v>35544</v>
      </c>
      <c r="C161" s="55">
        <v>2151000</v>
      </c>
      <c r="D161" s="56" t="s">
        <v>339</v>
      </c>
      <c r="E161" s="4" t="s">
        <v>358</v>
      </c>
      <c r="F161" s="4" t="s">
        <v>342</v>
      </c>
      <c r="G161" s="4" t="s">
        <v>167</v>
      </c>
      <c r="H161" s="47" t="s">
        <v>328</v>
      </c>
      <c r="I161" s="4" t="s">
        <v>140</v>
      </c>
      <c r="J161" s="20">
        <v>315</v>
      </c>
      <c r="K161" s="20">
        <v>80</v>
      </c>
      <c r="L161" s="20">
        <v>22.5</v>
      </c>
      <c r="M161" s="20">
        <v>156</v>
      </c>
      <c r="N161" s="20" t="s">
        <v>3</v>
      </c>
      <c r="O161" s="57">
        <v>8158</v>
      </c>
      <c r="P161" s="30">
        <f t="shared" si="20"/>
        <v>4731.6400000000003</v>
      </c>
      <c r="Q161" s="30">
        <f t="shared" si="21"/>
        <v>4568.4800000000005</v>
      </c>
      <c r="R161" s="30">
        <f t="shared" si="22"/>
        <v>4405.3200000000006</v>
      </c>
      <c r="S161" s="30">
        <f t="shared" si="23"/>
        <v>4242.16</v>
      </c>
      <c r="T161" s="34"/>
      <c r="U161" s="32">
        <f t="shared" si="24"/>
        <v>0</v>
      </c>
      <c r="V161" s="20">
        <v>217</v>
      </c>
      <c r="W161" s="4" t="s">
        <v>5</v>
      </c>
      <c r="X161" s="4" t="s">
        <v>8</v>
      </c>
      <c r="Y161" s="4" t="s">
        <v>8</v>
      </c>
      <c r="Z161" s="4">
        <v>73</v>
      </c>
      <c r="AA161" s="20" t="s">
        <v>325</v>
      </c>
      <c r="AB161" s="20" t="s">
        <v>325</v>
      </c>
      <c r="AC161" s="4">
        <v>593191</v>
      </c>
      <c r="AD161" s="3">
        <v>8019227215106</v>
      </c>
      <c r="AE161" s="58" t="s">
        <v>392</v>
      </c>
    </row>
    <row r="162" spans="1:31" x14ac:dyDescent="0.25">
      <c r="A162" s="54">
        <v>150</v>
      </c>
      <c r="B162" s="4">
        <v>35555</v>
      </c>
      <c r="C162" s="55">
        <v>2659800</v>
      </c>
      <c r="D162" s="56" t="s">
        <v>339</v>
      </c>
      <c r="E162" s="4" t="s">
        <v>372</v>
      </c>
      <c r="F162" s="4" t="s">
        <v>346</v>
      </c>
      <c r="G162" s="4" t="s">
        <v>166</v>
      </c>
      <c r="H162" s="47" t="s">
        <v>328</v>
      </c>
      <c r="I162" s="4" t="s">
        <v>140</v>
      </c>
      <c r="J162" s="20">
        <v>315</v>
      </c>
      <c r="K162" s="20">
        <v>80</v>
      </c>
      <c r="L162" s="20">
        <v>22.5</v>
      </c>
      <c r="M162" s="20">
        <v>156</v>
      </c>
      <c r="N162" s="20" t="s">
        <v>3</v>
      </c>
      <c r="O162" s="57">
        <v>8122</v>
      </c>
      <c r="P162" s="30">
        <f t="shared" si="20"/>
        <v>4710.76</v>
      </c>
      <c r="Q162" s="30">
        <f t="shared" si="21"/>
        <v>4548.3200000000006</v>
      </c>
      <c r="R162" s="30">
        <f t="shared" si="22"/>
        <v>4385.88</v>
      </c>
      <c r="S162" s="30">
        <f t="shared" si="23"/>
        <v>4223.4400000000005</v>
      </c>
      <c r="T162" s="34"/>
      <c r="U162" s="32">
        <f t="shared" si="24"/>
        <v>0</v>
      </c>
      <c r="V162" s="20">
        <v>217</v>
      </c>
      <c r="W162" s="4" t="s">
        <v>5</v>
      </c>
      <c r="X162" s="4" t="s">
        <v>6</v>
      </c>
      <c r="Y162" s="4" t="s">
        <v>8</v>
      </c>
      <c r="Z162" s="4">
        <v>72</v>
      </c>
      <c r="AA162" s="20" t="s">
        <v>325</v>
      </c>
      <c r="AB162" s="20" t="s">
        <v>325</v>
      </c>
      <c r="AC162" s="4">
        <v>592986</v>
      </c>
      <c r="AD162" s="3">
        <v>8019227265989</v>
      </c>
      <c r="AE162" s="4">
        <v>72</v>
      </c>
    </row>
    <row r="163" spans="1:31" x14ac:dyDescent="0.25">
      <c r="A163" s="54">
        <v>151</v>
      </c>
      <c r="B163" s="4">
        <v>45169</v>
      </c>
      <c r="C163" s="55">
        <v>3660400</v>
      </c>
      <c r="D163" s="56" t="s">
        <v>339</v>
      </c>
      <c r="E163" s="4" t="s">
        <v>378</v>
      </c>
      <c r="F163" s="4" t="s">
        <v>345</v>
      </c>
      <c r="G163" s="4" t="s">
        <v>166</v>
      </c>
      <c r="H163" s="4" t="s">
        <v>334</v>
      </c>
      <c r="I163" s="4" t="s">
        <v>140</v>
      </c>
      <c r="J163" s="20">
        <v>315</v>
      </c>
      <c r="K163" s="20">
        <v>80</v>
      </c>
      <c r="L163" s="20">
        <v>22.5</v>
      </c>
      <c r="M163" s="20" t="s">
        <v>353</v>
      </c>
      <c r="N163" s="20" t="s">
        <v>3</v>
      </c>
      <c r="O163" s="57">
        <v>8158</v>
      </c>
      <c r="P163" s="30">
        <f t="shared" si="20"/>
        <v>4731.6400000000003</v>
      </c>
      <c r="Q163" s="30">
        <f t="shared" si="21"/>
        <v>4568.4800000000005</v>
      </c>
      <c r="R163" s="30">
        <f t="shared" si="22"/>
        <v>4405.3200000000006</v>
      </c>
      <c r="S163" s="30">
        <f t="shared" si="23"/>
        <v>4242.16</v>
      </c>
      <c r="T163" s="34"/>
      <c r="U163" s="32">
        <f t="shared" si="24"/>
        <v>0</v>
      </c>
      <c r="V163" s="20">
        <v>217</v>
      </c>
      <c r="W163" s="4" t="s">
        <v>8</v>
      </c>
      <c r="X163" s="4" t="s">
        <v>6</v>
      </c>
      <c r="Y163" s="4" t="s">
        <v>6</v>
      </c>
      <c r="Z163" s="4">
        <v>69</v>
      </c>
      <c r="AA163" s="20" t="s">
        <v>325</v>
      </c>
      <c r="AB163" s="20" t="s">
        <v>325</v>
      </c>
      <c r="AC163" s="4">
        <v>460132</v>
      </c>
      <c r="AD163" s="3">
        <v>8019227366044</v>
      </c>
      <c r="AE163" s="4">
        <v>2</v>
      </c>
    </row>
    <row r="164" spans="1:31" x14ac:dyDescent="0.25">
      <c r="A164" s="54">
        <v>152</v>
      </c>
      <c r="B164" s="4">
        <v>45170</v>
      </c>
      <c r="C164" s="55">
        <v>3264400</v>
      </c>
      <c r="D164" s="56" t="s">
        <v>339</v>
      </c>
      <c r="E164" s="4" t="s">
        <v>363</v>
      </c>
      <c r="F164" s="4" t="s">
        <v>340</v>
      </c>
      <c r="G164" s="4" t="s">
        <v>167</v>
      </c>
      <c r="H164" s="4" t="s">
        <v>334</v>
      </c>
      <c r="I164" s="4" t="s">
        <v>140</v>
      </c>
      <c r="J164" s="20">
        <v>315</v>
      </c>
      <c r="K164" s="20">
        <v>80</v>
      </c>
      <c r="L164" s="20">
        <v>22.5</v>
      </c>
      <c r="M164" s="20" t="s">
        <v>354</v>
      </c>
      <c r="N164" s="20" t="s">
        <v>3</v>
      </c>
      <c r="O164" s="57">
        <v>8158</v>
      </c>
      <c r="P164" s="30">
        <f t="shared" si="20"/>
        <v>4731.6400000000003</v>
      </c>
      <c r="Q164" s="30">
        <f t="shared" si="21"/>
        <v>4568.4800000000005</v>
      </c>
      <c r="R164" s="30">
        <f t="shared" si="22"/>
        <v>4405.3200000000006</v>
      </c>
      <c r="S164" s="30">
        <f t="shared" si="23"/>
        <v>4242.16</v>
      </c>
      <c r="T164" s="34"/>
      <c r="U164" s="32">
        <f t="shared" si="24"/>
        <v>0</v>
      </c>
      <c r="V164" s="20">
        <v>217</v>
      </c>
      <c r="W164" s="4" t="s">
        <v>8</v>
      </c>
      <c r="X164" s="4" t="s">
        <v>8</v>
      </c>
      <c r="Y164" s="4" t="s">
        <v>6</v>
      </c>
      <c r="Z164" s="4">
        <v>72</v>
      </c>
      <c r="AA164" s="20" t="s">
        <v>325</v>
      </c>
      <c r="AB164" s="20" t="s">
        <v>325</v>
      </c>
      <c r="AC164" s="4">
        <v>455474</v>
      </c>
      <c r="AD164" s="3">
        <v>8019227326444</v>
      </c>
      <c r="AE164" s="4">
        <v>12</v>
      </c>
    </row>
    <row r="165" spans="1:31" x14ac:dyDescent="0.25">
      <c r="A165" s="54">
        <v>153</v>
      </c>
      <c r="B165" s="4">
        <v>35391</v>
      </c>
      <c r="C165" s="55" t="s">
        <v>397</v>
      </c>
      <c r="D165" s="59" t="s">
        <v>393</v>
      </c>
      <c r="E165" s="4" t="s">
        <v>398</v>
      </c>
      <c r="F165" s="4" t="s">
        <v>396</v>
      </c>
      <c r="G165" s="4" t="s">
        <v>167</v>
      </c>
      <c r="H165" s="47" t="s">
        <v>328</v>
      </c>
      <c r="I165" s="4" t="s">
        <v>140</v>
      </c>
      <c r="J165" s="20">
        <v>315</v>
      </c>
      <c r="K165" s="20">
        <v>80</v>
      </c>
      <c r="L165" s="20">
        <v>22.5</v>
      </c>
      <c r="M165" s="20">
        <v>156</v>
      </c>
      <c r="N165" s="20" t="s">
        <v>3</v>
      </c>
      <c r="O165" s="57">
        <v>4995</v>
      </c>
      <c r="P165" s="30">
        <f t="shared" si="20"/>
        <v>2897.1000000000004</v>
      </c>
      <c r="Q165" s="30">
        <f t="shared" si="21"/>
        <v>2797.2000000000003</v>
      </c>
      <c r="R165" s="30">
        <f t="shared" si="22"/>
        <v>2697.3</v>
      </c>
      <c r="S165" s="30">
        <f t="shared" si="23"/>
        <v>2597.4</v>
      </c>
      <c r="T165" s="34"/>
      <c r="U165" s="32">
        <f t="shared" si="24"/>
        <v>0</v>
      </c>
      <c r="V165" s="20">
        <v>217</v>
      </c>
      <c r="W165" s="4" t="s">
        <v>5</v>
      </c>
      <c r="X165" s="4" t="s">
        <v>8</v>
      </c>
      <c r="Y165" s="4" t="s">
        <v>8</v>
      </c>
      <c r="Z165" s="4">
        <v>73</v>
      </c>
      <c r="AA165" s="20" t="s">
        <v>325</v>
      </c>
      <c r="AB165" s="20" t="s">
        <v>325</v>
      </c>
      <c r="AC165" s="4">
        <v>530372</v>
      </c>
      <c r="AD165" s="3">
        <v>6970312171160</v>
      </c>
      <c r="AE165" s="4"/>
    </row>
    <row r="166" spans="1:31" x14ac:dyDescent="0.25">
      <c r="A166" s="54">
        <v>154</v>
      </c>
      <c r="B166" s="3">
        <v>51949</v>
      </c>
      <c r="C166" s="10">
        <v>2302223</v>
      </c>
      <c r="D166" s="12" t="s">
        <v>113</v>
      </c>
      <c r="E166" s="4" t="s">
        <v>217</v>
      </c>
      <c r="F166" s="4" t="s">
        <v>22</v>
      </c>
      <c r="G166" s="4" t="s">
        <v>166</v>
      </c>
      <c r="H166" s="4" t="s">
        <v>334</v>
      </c>
      <c r="I166" s="4" t="s">
        <v>141</v>
      </c>
      <c r="J166" s="16">
        <v>355</v>
      </c>
      <c r="K166" s="16">
        <v>50</v>
      </c>
      <c r="L166" s="17">
        <v>22.5</v>
      </c>
      <c r="M166" s="20">
        <v>156</v>
      </c>
      <c r="N166" s="20" t="s">
        <v>7</v>
      </c>
      <c r="O166" s="29">
        <v>9975</v>
      </c>
      <c r="P166" s="30">
        <f t="shared" si="20"/>
        <v>5785.5000000000009</v>
      </c>
      <c r="Q166" s="30">
        <f t="shared" si="21"/>
        <v>5586.0000000000009</v>
      </c>
      <c r="R166" s="30">
        <f t="shared" si="22"/>
        <v>5386.5</v>
      </c>
      <c r="S166" s="30">
        <f t="shared" si="23"/>
        <v>5187</v>
      </c>
      <c r="T166" s="34"/>
      <c r="U166" s="32">
        <f t="shared" si="24"/>
        <v>0</v>
      </c>
      <c r="V166" s="16">
        <v>200</v>
      </c>
      <c r="W166" s="4" t="s">
        <v>8</v>
      </c>
      <c r="X166" s="4" t="s">
        <v>8</v>
      </c>
      <c r="Y166" s="4" t="s">
        <v>6</v>
      </c>
      <c r="Z166" s="3">
        <v>72</v>
      </c>
      <c r="AA166" s="35" t="s">
        <v>325</v>
      </c>
      <c r="AB166" s="35" t="s">
        <v>325</v>
      </c>
      <c r="AC166" s="3">
        <v>1648103</v>
      </c>
      <c r="AD166" s="3">
        <v>8808956315672</v>
      </c>
      <c r="AE166" s="4">
        <v>0</v>
      </c>
    </row>
    <row r="167" spans="1:31" x14ac:dyDescent="0.25">
      <c r="A167" s="54">
        <v>155</v>
      </c>
      <c r="B167" s="3">
        <v>43908</v>
      </c>
      <c r="C167" s="10" t="s">
        <v>101</v>
      </c>
      <c r="D167" s="13" t="s">
        <v>114</v>
      </c>
      <c r="E167" s="4" t="s">
        <v>218</v>
      </c>
      <c r="F167" s="4" t="s">
        <v>96</v>
      </c>
      <c r="G167" s="4" t="s">
        <v>166</v>
      </c>
      <c r="H167" s="4" t="s">
        <v>334</v>
      </c>
      <c r="I167" s="4" t="s">
        <v>141</v>
      </c>
      <c r="J167" s="16">
        <v>355</v>
      </c>
      <c r="K167" s="16">
        <v>50</v>
      </c>
      <c r="L167" s="17">
        <v>22.5</v>
      </c>
      <c r="M167" s="20">
        <v>156</v>
      </c>
      <c r="N167" s="20" t="s">
        <v>3</v>
      </c>
      <c r="O167" s="29">
        <v>9500</v>
      </c>
      <c r="P167" s="30">
        <f t="shared" si="20"/>
        <v>5510.0000000000009</v>
      </c>
      <c r="Q167" s="30">
        <f t="shared" si="21"/>
        <v>5320.0000000000009</v>
      </c>
      <c r="R167" s="30">
        <f t="shared" si="22"/>
        <v>5130</v>
      </c>
      <c r="S167" s="30">
        <f t="shared" si="23"/>
        <v>4940</v>
      </c>
      <c r="T167" s="34"/>
      <c r="U167" s="32">
        <f t="shared" si="24"/>
        <v>0</v>
      </c>
      <c r="V167" s="16">
        <v>200</v>
      </c>
      <c r="W167" s="4" t="s">
        <v>4</v>
      </c>
      <c r="X167" s="4" t="s">
        <v>8</v>
      </c>
      <c r="Y167" s="4" t="s">
        <v>6</v>
      </c>
      <c r="Z167" s="3">
        <v>70</v>
      </c>
      <c r="AA167" s="35" t="s">
        <v>325</v>
      </c>
      <c r="AB167" s="35" t="s">
        <v>325</v>
      </c>
      <c r="AC167" s="3">
        <v>1329830</v>
      </c>
      <c r="AD167" s="3">
        <v>4548515044646</v>
      </c>
      <c r="AE167" s="4">
        <v>0</v>
      </c>
    </row>
    <row r="168" spans="1:31" x14ac:dyDescent="0.25">
      <c r="A168" s="54">
        <v>156</v>
      </c>
      <c r="B168" s="3">
        <v>35421</v>
      </c>
      <c r="C168" s="10" t="s">
        <v>47</v>
      </c>
      <c r="D168" s="13" t="s">
        <v>114</v>
      </c>
      <c r="E168" s="4" t="s">
        <v>219</v>
      </c>
      <c r="F168" s="4" t="s">
        <v>45</v>
      </c>
      <c r="G168" s="4" t="s">
        <v>166</v>
      </c>
      <c r="H168" s="47" t="s">
        <v>328</v>
      </c>
      <c r="I168" s="4" t="s">
        <v>142</v>
      </c>
      <c r="J168" s="16">
        <v>385</v>
      </c>
      <c r="K168" s="16">
        <v>55</v>
      </c>
      <c r="L168" s="17">
        <v>22.5</v>
      </c>
      <c r="M168" s="20">
        <v>160</v>
      </c>
      <c r="N168" s="20" t="s">
        <v>20</v>
      </c>
      <c r="O168" s="29">
        <v>8617</v>
      </c>
      <c r="P168" s="30">
        <f t="shared" si="20"/>
        <v>4997.8600000000006</v>
      </c>
      <c r="Q168" s="30">
        <f t="shared" si="21"/>
        <v>4825.5200000000004</v>
      </c>
      <c r="R168" s="30">
        <f t="shared" si="22"/>
        <v>4653.18</v>
      </c>
      <c r="S168" s="30">
        <f t="shared" si="23"/>
        <v>4480.84</v>
      </c>
      <c r="T168" s="34"/>
      <c r="U168" s="32">
        <f t="shared" si="24"/>
        <v>0</v>
      </c>
      <c r="V168" s="16">
        <v>190</v>
      </c>
      <c r="W168" s="4" t="s">
        <v>4</v>
      </c>
      <c r="X168" s="4" t="s">
        <v>5</v>
      </c>
      <c r="Y168" s="4" t="s">
        <v>8</v>
      </c>
      <c r="Z168" s="3">
        <v>74</v>
      </c>
      <c r="AA168" s="35" t="s">
        <v>325</v>
      </c>
      <c r="AB168" s="35" t="s">
        <v>325</v>
      </c>
      <c r="AC168" s="3">
        <v>629716</v>
      </c>
      <c r="AD168" s="3">
        <v>4968814780470</v>
      </c>
      <c r="AE168" s="4">
        <v>85</v>
      </c>
    </row>
    <row r="169" spans="1:31" x14ac:dyDescent="0.25">
      <c r="A169" s="54">
        <v>157</v>
      </c>
      <c r="B169" s="3">
        <v>35383</v>
      </c>
      <c r="C169" s="10">
        <v>2270643</v>
      </c>
      <c r="D169" s="12" t="s">
        <v>113</v>
      </c>
      <c r="E169" s="4" t="s">
        <v>220</v>
      </c>
      <c r="F169" s="4" t="s">
        <v>26</v>
      </c>
      <c r="G169" s="4" t="s">
        <v>166</v>
      </c>
      <c r="H169" s="4" t="s">
        <v>334</v>
      </c>
      <c r="I169" s="4" t="s">
        <v>142</v>
      </c>
      <c r="J169" s="16">
        <v>385</v>
      </c>
      <c r="K169" s="16">
        <v>55</v>
      </c>
      <c r="L169" s="17">
        <v>22.5</v>
      </c>
      <c r="M169" s="20">
        <v>160</v>
      </c>
      <c r="N169" s="20" t="s">
        <v>20</v>
      </c>
      <c r="O169" s="29">
        <v>8601</v>
      </c>
      <c r="P169" s="30">
        <f t="shared" si="20"/>
        <v>4988.5800000000008</v>
      </c>
      <c r="Q169" s="30">
        <f t="shared" si="21"/>
        <v>4816.5600000000004</v>
      </c>
      <c r="R169" s="30">
        <f t="shared" si="22"/>
        <v>4644.54</v>
      </c>
      <c r="S169" s="30">
        <f t="shared" si="23"/>
        <v>4472.5200000000004</v>
      </c>
      <c r="T169" s="34"/>
      <c r="U169" s="32">
        <f t="shared" si="24"/>
        <v>0</v>
      </c>
      <c r="V169" s="16">
        <v>190</v>
      </c>
      <c r="W169" s="4" t="s">
        <v>6</v>
      </c>
      <c r="X169" s="4" t="s">
        <v>5</v>
      </c>
      <c r="Y169" s="4" t="s">
        <v>6</v>
      </c>
      <c r="Z169" s="3">
        <v>71</v>
      </c>
      <c r="AA169" s="35" t="s">
        <v>325</v>
      </c>
      <c r="AB169" s="35" t="s">
        <v>325</v>
      </c>
      <c r="AC169" s="3">
        <v>459545</v>
      </c>
      <c r="AD169" s="3">
        <v>8808956280147</v>
      </c>
      <c r="AE169" s="4">
        <v>0</v>
      </c>
    </row>
    <row r="170" spans="1:31" x14ac:dyDescent="0.25">
      <c r="A170" s="54">
        <v>158</v>
      </c>
      <c r="B170" s="3">
        <v>35468</v>
      </c>
      <c r="C170" s="10">
        <v>904027</v>
      </c>
      <c r="D170" s="14" t="s">
        <v>115</v>
      </c>
      <c r="E170" s="4" t="s">
        <v>191</v>
      </c>
      <c r="F170" s="4" t="s">
        <v>111</v>
      </c>
      <c r="G170" s="4" t="s">
        <v>165</v>
      </c>
      <c r="H170" s="4" t="s">
        <v>334</v>
      </c>
      <c r="I170" s="4" t="s">
        <v>142</v>
      </c>
      <c r="J170" s="16">
        <v>385</v>
      </c>
      <c r="K170" s="16">
        <v>55</v>
      </c>
      <c r="L170" s="17">
        <v>22.5</v>
      </c>
      <c r="M170" s="20">
        <v>160</v>
      </c>
      <c r="N170" s="20" t="s">
        <v>20</v>
      </c>
      <c r="O170" s="29">
        <v>5917</v>
      </c>
      <c r="P170" s="30">
        <f t="shared" si="20"/>
        <v>3431.8600000000006</v>
      </c>
      <c r="Q170" s="30">
        <f t="shared" si="21"/>
        <v>3313.5200000000004</v>
      </c>
      <c r="R170" s="30">
        <f t="shared" si="22"/>
        <v>3195.1800000000003</v>
      </c>
      <c r="S170" s="30">
        <f t="shared" si="23"/>
        <v>3076.84</v>
      </c>
      <c r="T170" s="34"/>
      <c r="U170" s="32">
        <f t="shared" si="24"/>
        <v>0</v>
      </c>
      <c r="V170" s="16">
        <v>190</v>
      </c>
      <c r="W170" s="4" t="s">
        <v>4</v>
      </c>
      <c r="X170" s="4" t="s">
        <v>8</v>
      </c>
      <c r="Y170" s="4" t="s">
        <v>5</v>
      </c>
      <c r="Z170" s="3">
        <v>76</v>
      </c>
      <c r="AA170" s="35" t="s">
        <v>325</v>
      </c>
      <c r="AB170" s="35" t="s">
        <v>326</v>
      </c>
      <c r="AC170" s="3"/>
      <c r="AD170" s="3"/>
      <c r="AE170" s="58" t="s">
        <v>392</v>
      </c>
    </row>
    <row r="171" spans="1:31" x14ac:dyDescent="0.25">
      <c r="A171" s="54">
        <v>159</v>
      </c>
      <c r="B171" s="3">
        <v>46331</v>
      </c>
      <c r="C171" s="10">
        <v>2270633</v>
      </c>
      <c r="D171" s="12" t="s">
        <v>113</v>
      </c>
      <c r="E171" s="4" t="s">
        <v>192</v>
      </c>
      <c r="F171" s="4" t="s">
        <v>32</v>
      </c>
      <c r="G171" s="4" t="s">
        <v>165</v>
      </c>
      <c r="H171" s="4" t="s">
        <v>334</v>
      </c>
      <c r="I171" s="4" t="s">
        <v>142</v>
      </c>
      <c r="J171" s="16">
        <v>385</v>
      </c>
      <c r="K171" s="16">
        <v>55</v>
      </c>
      <c r="L171" s="17">
        <v>22.5</v>
      </c>
      <c r="M171" s="20">
        <v>160</v>
      </c>
      <c r="N171" s="20" t="s">
        <v>7</v>
      </c>
      <c r="O171" s="29">
        <v>7750</v>
      </c>
      <c r="P171" s="30">
        <f t="shared" si="20"/>
        <v>4495.0000000000009</v>
      </c>
      <c r="Q171" s="30">
        <f t="shared" si="21"/>
        <v>4340</v>
      </c>
      <c r="R171" s="30">
        <f t="shared" si="22"/>
        <v>4185</v>
      </c>
      <c r="S171" s="30">
        <f t="shared" si="23"/>
        <v>4030</v>
      </c>
      <c r="T171" s="34"/>
      <c r="U171" s="32">
        <f t="shared" si="24"/>
        <v>0</v>
      </c>
      <c r="V171" s="16">
        <v>190</v>
      </c>
      <c r="W171" s="4" t="s">
        <v>6</v>
      </c>
      <c r="X171" s="4" t="s">
        <v>5</v>
      </c>
      <c r="Y171" s="4" t="s">
        <v>6</v>
      </c>
      <c r="Z171" s="3">
        <v>71</v>
      </c>
      <c r="AA171" s="35" t="s">
        <v>325</v>
      </c>
      <c r="AB171" s="35" t="s">
        <v>325</v>
      </c>
      <c r="AC171" s="3">
        <v>459430</v>
      </c>
      <c r="AD171" s="3">
        <v>8808956280130</v>
      </c>
      <c r="AE171" s="4">
        <v>20</v>
      </c>
    </row>
    <row r="172" spans="1:31" x14ac:dyDescent="0.25">
      <c r="A172" s="54">
        <v>160</v>
      </c>
      <c r="B172" s="3">
        <v>35378</v>
      </c>
      <c r="C172" s="10">
        <v>2234313</v>
      </c>
      <c r="D172" s="12" t="s">
        <v>113</v>
      </c>
      <c r="E172" s="4" t="s">
        <v>221</v>
      </c>
      <c r="F172" s="4" t="s">
        <v>24</v>
      </c>
      <c r="G172" s="4" t="s">
        <v>166</v>
      </c>
      <c r="H172" s="47" t="s">
        <v>328</v>
      </c>
      <c r="I172" s="4" t="s">
        <v>142</v>
      </c>
      <c r="J172" s="16">
        <v>385</v>
      </c>
      <c r="K172" s="16">
        <v>55</v>
      </c>
      <c r="L172" s="17">
        <v>22.5</v>
      </c>
      <c r="M172" s="20">
        <v>160</v>
      </c>
      <c r="N172" s="20" t="s">
        <v>7</v>
      </c>
      <c r="O172" s="29">
        <v>8330</v>
      </c>
      <c r="P172" s="30">
        <f t="shared" si="20"/>
        <v>4831.4000000000005</v>
      </c>
      <c r="Q172" s="30">
        <f t="shared" si="21"/>
        <v>4664.8</v>
      </c>
      <c r="R172" s="30">
        <f t="shared" si="22"/>
        <v>4498.2000000000007</v>
      </c>
      <c r="S172" s="30">
        <f t="shared" si="23"/>
        <v>4331.6000000000004</v>
      </c>
      <c r="T172" s="34"/>
      <c r="U172" s="32">
        <f t="shared" si="24"/>
        <v>0</v>
      </c>
      <c r="V172" s="16">
        <v>190</v>
      </c>
      <c r="W172" s="4" t="s">
        <v>4</v>
      </c>
      <c r="X172" s="4" t="s">
        <v>5</v>
      </c>
      <c r="Y172" s="4" t="s">
        <v>8</v>
      </c>
      <c r="Z172" s="3">
        <v>72</v>
      </c>
      <c r="AA172" s="35" t="s">
        <v>325</v>
      </c>
      <c r="AB172" s="35" t="s">
        <v>325</v>
      </c>
      <c r="AC172" s="3">
        <v>456519</v>
      </c>
      <c r="AD172" s="3">
        <v>8808956237493</v>
      </c>
      <c r="AE172" s="58" t="s">
        <v>392</v>
      </c>
    </row>
    <row r="173" spans="1:31" x14ac:dyDescent="0.25">
      <c r="A173" s="54">
        <v>161</v>
      </c>
      <c r="B173" s="3">
        <v>35513</v>
      </c>
      <c r="C173" s="10" t="s">
        <v>87</v>
      </c>
      <c r="D173" s="13" t="s">
        <v>114</v>
      </c>
      <c r="E173" s="4" t="s">
        <v>193</v>
      </c>
      <c r="F173" s="4" t="s">
        <v>86</v>
      </c>
      <c r="G173" s="4" t="s">
        <v>165</v>
      </c>
      <c r="H173" s="4" t="s">
        <v>334</v>
      </c>
      <c r="I173" s="4" t="s">
        <v>142</v>
      </c>
      <c r="J173" s="16">
        <v>385</v>
      </c>
      <c r="K173" s="16">
        <v>55</v>
      </c>
      <c r="L173" s="17">
        <v>22.5</v>
      </c>
      <c r="M173" s="20">
        <v>160</v>
      </c>
      <c r="N173" s="20" t="s">
        <v>7</v>
      </c>
      <c r="O173" s="29">
        <v>7886</v>
      </c>
      <c r="P173" s="30">
        <f t="shared" si="20"/>
        <v>4573.88</v>
      </c>
      <c r="Q173" s="30">
        <f t="shared" si="21"/>
        <v>4416.1600000000008</v>
      </c>
      <c r="R173" s="30">
        <f t="shared" si="22"/>
        <v>4258.4400000000005</v>
      </c>
      <c r="S173" s="30">
        <f t="shared" si="23"/>
        <v>4100.72</v>
      </c>
      <c r="T173" s="34"/>
      <c r="U173" s="32">
        <f t="shared" si="24"/>
        <v>0</v>
      </c>
      <c r="V173" s="16">
        <v>190</v>
      </c>
      <c r="W173" s="4" t="s">
        <v>5</v>
      </c>
      <c r="X173" s="4" t="s">
        <v>5</v>
      </c>
      <c r="Y173" s="4" t="s">
        <v>8</v>
      </c>
      <c r="Z173" s="3">
        <v>73</v>
      </c>
      <c r="AA173" s="35" t="s">
        <v>325</v>
      </c>
      <c r="AB173" s="35" t="s">
        <v>325</v>
      </c>
      <c r="AC173" s="3">
        <v>628483</v>
      </c>
      <c r="AD173" s="3">
        <v>4968814997014</v>
      </c>
      <c r="AE173" s="4">
        <v>0</v>
      </c>
    </row>
    <row r="174" spans="1:31" x14ac:dyDescent="0.25">
      <c r="A174" s="54">
        <v>162</v>
      </c>
      <c r="B174" s="3">
        <v>35520</v>
      </c>
      <c r="C174" s="10" t="s">
        <v>97</v>
      </c>
      <c r="D174" s="13" t="s">
        <v>114</v>
      </c>
      <c r="E174" s="4" t="s">
        <v>222</v>
      </c>
      <c r="F174" s="4" t="s">
        <v>96</v>
      </c>
      <c r="G174" s="4" t="s">
        <v>166</v>
      </c>
      <c r="H174" s="4" t="s">
        <v>334</v>
      </c>
      <c r="I174" s="4" t="s">
        <v>142</v>
      </c>
      <c r="J174" s="16">
        <v>385</v>
      </c>
      <c r="K174" s="16">
        <v>55</v>
      </c>
      <c r="L174" s="17">
        <v>22.5</v>
      </c>
      <c r="M174" s="20">
        <v>160</v>
      </c>
      <c r="N174" s="20" t="s">
        <v>7</v>
      </c>
      <c r="O174" s="29">
        <v>7886</v>
      </c>
      <c r="P174" s="30">
        <f t="shared" si="20"/>
        <v>4573.88</v>
      </c>
      <c r="Q174" s="30">
        <f t="shared" si="21"/>
        <v>4416.1600000000008</v>
      </c>
      <c r="R174" s="30">
        <f t="shared" si="22"/>
        <v>4258.4400000000005</v>
      </c>
      <c r="S174" s="30">
        <f t="shared" si="23"/>
        <v>4100.72</v>
      </c>
      <c r="T174" s="34"/>
      <c r="U174" s="32">
        <f t="shared" si="24"/>
        <v>0</v>
      </c>
      <c r="V174" s="16">
        <v>190</v>
      </c>
      <c r="W174" s="4" t="s">
        <v>5</v>
      </c>
      <c r="X174" s="4" t="s">
        <v>8</v>
      </c>
      <c r="Y174" s="4" t="s">
        <v>6</v>
      </c>
      <c r="Z174" s="3">
        <v>68</v>
      </c>
      <c r="AA174" s="35" t="s">
        <v>325</v>
      </c>
      <c r="AB174" s="35" t="s">
        <v>325</v>
      </c>
      <c r="AC174" s="3">
        <v>628485</v>
      </c>
      <c r="AD174" s="3">
        <v>4548515004251</v>
      </c>
      <c r="AE174" s="4">
        <v>0</v>
      </c>
    </row>
    <row r="175" spans="1:31" x14ac:dyDescent="0.25">
      <c r="A175" s="54">
        <v>163</v>
      </c>
      <c r="B175" s="4">
        <v>35556</v>
      </c>
      <c r="C175" s="55">
        <v>2659900</v>
      </c>
      <c r="D175" s="56" t="s">
        <v>339</v>
      </c>
      <c r="E175" s="4" t="s">
        <v>373</v>
      </c>
      <c r="F175" s="4" t="s">
        <v>346</v>
      </c>
      <c r="G175" s="4" t="s">
        <v>166</v>
      </c>
      <c r="H175" s="47" t="s">
        <v>328</v>
      </c>
      <c r="I175" s="4" t="s">
        <v>142</v>
      </c>
      <c r="J175" s="20">
        <v>385</v>
      </c>
      <c r="K175" s="20">
        <v>55</v>
      </c>
      <c r="L175" s="20">
        <v>22.5</v>
      </c>
      <c r="M175" s="20">
        <v>160</v>
      </c>
      <c r="N175" s="20" t="s">
        <v>3</v>
      </c>
      <c r="O175" s="57">
        <v>8709</v>
      </c>
      <c r="P175" s="30">
        <f t="shared" si="20"/>
        <v>5051.22</v>
      </c>
      <c r="Q175" s="30">
        <f t="shared" si="21"/>
        <v>4877.0400000000009</v>
      </c>
      <c r="R175" s="30">
        <f t="shared" si="22"/>
        <v>4702.8600000000006</v>
      </c>
      <c r="S175" s="30">
        <f t="shared" si="23"/>
        <v>4528.68</v>
      </c>
      <c r="T175" s="34"/>
      <c r="U175" s="32">
        <f t="shared" si="24"/>
        <v>0</v>
      </c>
      <c r="V175" s="20">
        <v>190</v>
      </c>
      <c r="W175" s="4" t="s">
        <v>5</v>
      </c>
      <c r="X175" s="4" t="s">
        <v>8</v>
      </c>
      <c r="Y175" s="4" t="s">
        <v>8</v>
      </c>
      <c r="Z175" s="4">
        <v>73</v>
      </c>
      <c r="AA175" s="20" t="s">
        <v>325</v>
      </c>
      <c r="AB175" s="20" t="s">
        <v>325</v>
      </c>
      <c r="AC175" s="4">
        <v>592995</v>
      </c>
      <c r="AD175" s="3">
        <v>8019227265996</v>
      </c>
      <c r="AE175" s="58" t="s">
        <v>392</v>
      </c>
    </row>
    <row r="176" spans="1:31" x14ac:dyDescent="0.25">
      <c r="A176" s="54">
        <v>164</v>
      </c>
      <c r="B176" s="3">
        <v>35420</v>
      </c>
      <c r="C176" s="10" t="s">
        <v>46</v>
      </c>
      <c r="D176" s="13" t="s">
        <v>114</v>
      </c>
      <c r="E176" s="4" t="s">
        <v>223</v>
      </c>
      <c r="F176" s="4" t="s">
        <v>45</v>
      </c>
      <c r="G176" s="4" t="s">
        <v>166</v>
      </c>
      <c r="H176" s="47" t="s">
        <v>328</v>
      </c>
      <c r="I176" s="4" t="s">
        <v>143</v>
      </c>
      <c r="J176" s="16">
        <v>385</v>
      </c>
      <c r="K176" s="16">
        <v>65</v>
      </c>
      <c r="L176" s="17">
        <v>22.5</v>
      </c>
      <c r="M176" s="20">
        <v>160</v>
      </c>
      <c r="N176" s="20" t="s">
        <v>20</v>
      </c>
      <c r="O176" s="29">
        <v>8577</v>
      </c>
      <c r="P176" s="30">
        <f t="shared" si="20"/>
        <v>4974.6600000000008</v>
      </c>
      <c r="Q176" s="30">
        <f t="shared" si="21"/>
        <v>4803.1200000000008</v>
      </c>
      <c r="R176" s="30">
        <f t="shared" si="22"/>
        <v>4631.58</v>
      </c>
      <c r="S176" s="30">
        <f t="shared" si="23"/>
        <v>4460.04</v>
      </c>
      <c r="T176" s="34"/>
      <c r="U176" s="32">
        <f t="shared" si="24"/>
        <v>0</v>
      </c>
      <c r="V176" s="16">
        <v>173</v>
      </c>
      <c r="W176" s="4" t="s">
        <v>4</v>
      </c>
      <c r="X176" s="4" t="s">
        <v>5</v>
      </c>
      <c r="Y176" s="4" t="s">
        <v>8</v>
      </c>
      <c r="Z176" s="3">
        <v>74</v>
      </c>
      <c r="AA176" s="35" t="s">
        <v>325</v>
      </c>
      <c r="AB176" s="35" t="s">
        <v>325</v>
      </c>
      <c r="AC176" s="3">
        <v>629717</v>
      </c>
      <c r="AD176" s="3">
        <v>4968814758967</v>
      </c>
      <c r="AE176" s="58" t="s">
        <v>392</v>
      </c>
    </row>
    <row r="177" spans="1:31" x14ac:dyDescent="0.25">
      <c r="A177" s="54">
        <v>165</v>
      </c>
      <c r="B177" s="3">
        <v>35252</v>
      </c>
      <c r="C177" s="10">
        <v>2171233</v>
      </c>
      <c r="D177" s="12" t="s">
        <v>113</v>
      </c>
      <c r="E177" s="4" t="s">
        <v>224</v>
      </c>
      <c r="F177" s="4" t="s">
        <v>2</v>
      </c>
      <c r="G177" s="4" t="s">
        <v>166</v>
      </c>
      <c r="H177" s="4" t="s">
        <v>334</v>
      </c>
      <c r="I177" s="4" t="s">
        <v>143</v>
      </c>
      <c r="J177" s="16">
        <v>385</v>
      </c>
      <c r="K177" s="16">
        <v>65</v>
      </c>
      <c r="L177" s="17">
        <v>22.5</v>
      </c>
      <c r="M177" s="20">
        <v>160</v>
      </c>
      <c r="N177" s="20" t="s">
        <v>7</v>
      </c>
      <c r="O177" s="29">
        <v>8095</v>
      </c>
      <c r="P177" s="30">
        <f t="shared" si="20"/>
        <v>4695.1000000000004</v>
      </c>
      <c r="Q177" s="30">
        <f t="shared" si="21"/>
        <v>4533.2000000000007</v>
      </c>
      <c r="R177" s="30">
        <f t="shared" si="22"/>
        <v>4371.3</v>
      </c>
      <c r="S177" s="30">
        <f t="shared" si="23"/>
        <v>4209.4000000000005</v>
      </c>
      <c r="T177" s="34"/>
      <c r="U177" s="32">
        <f t="shared" si="24"/>
        <v>0</v>
      </c>
      <c r="V177" s="16">
        <v>173</v>
      </c>
      <c r="W177" s="4" t="s">
        <v>5</v>
      </c>
      <c r="X177" s="4" t="s">
        <v>8</v>
      </c>
      <c r="Y177" s="4" t="s">
        <v>6</v>
      </c>
      <c r="Z177" s="3">
        <v>69</v>
      </c>
      <c r="AA177" s="35" t="s">
        <v>325</v>
      </c>
      <c r="AB177" s="35" t="s">
        <v>325</v>
      </c>
      <c r="AC177" s="3">
        <v>458144</v>
      </c>
      <c r="AD177" s="3">
        <v>8808956141431</v>
      </c>
      <c r="AE177" s="4">
        <v>0</v>
      </c>
    </row>
    <row r="178" spans="1:31" x14ac:dyDescent="0.25">
      <c r="A178" s="54">
        <v>166</v>
      </c>
      <c r="B178" s="3">
        <v>35364</v>
      </c>
      <c r="C178" s="10">
        <v>2220033</v>
      </c>
      <c r="D178" s="12" t="s">
        <v>113</v>
      </c>
      <c r="E178" s="4" t="s">
        <v>194</v>
      </c>
      <c r="F178" s="4" t="s">
        <v>21</v>
      </c>
      <c r="G178" s="4" t="s">
        <v>165</v>
      </c>
      <c r="H178" s="4" t="s">
        <v>334</v>
      </c>
      <c r="I178" s="4" t="s">
        <v>143</v>
      </c>
      <c r="J178" s="16">
        <v>385</v>
      </c>
      <c r="K178" s="16">
        <v>65</v>
      </c>
      <c r="L178" s="17">
        <v>22.5</v>
      </c>
      <c r="M178" s="20">
        <v>160</v>
      </c>
      <c r="N178" s="20" t="s">
        <v>7</v>
      </c>
      <c r="O178" s="29">
        <v>6988</v>
      </c>
      <c r="P178" s="30">
        <f t="shared" si="20"/>
        <v>4053.0400000000004</v>
      </c>
      <c r="Q178" s="30">
        <f t="shared" si="21"/>
        <v>3913.28</v>
      </c>
      <c r="R178" s="30">
        <f t="shared" si="22"/>
        <v>3773.5200000000004</v>
      </c>
      <c r="S178" s="30">
        <f t="shared" si="23"/>
        <v>3633.76</v>
      </c>
      <c r="T178" s="34"/>
      <c r="U178" s="32">
        <f t="shared" si="24"/>
        <v>0</v>
      </c>
      <c r="V178" s="16">
        <v>173</v>
      </c>
      <c r="W178" s="4" t="s">
        <v>5</v>
      </c>
      <c r="X178" s="4" t="s">
        <v>8</v>
      </c>
      <c r="Y178" s="4" t="s">
        <v>8</v>
      </c>
      <c r="Z178" s="3">
        <v>73</v>
      </c>
      <c r="AA178" s="35" t="s">
        <v>325</v>
      </c>
      <c r="AB178" s="35" t="s">
        <v>325</v>
      </c>
      <c r="AC178" s="3">
        <v>457796</v>
      </c>
      <c r="AD178" s="3">
        <v>8808956221836</v>
      </c>
      <c r="AE178" s="4">
        <v>24</v>
      </c>
    </row>
    <row r="179" spans="1:31" x14ac:dyDescent="0.25">
      <c r="A179" s="54">
        <v>167</v>
      </c>
      <c r="B179" s="3">
        <v>35332</v>
      </c>
      <c r="C179" s="10">
        <v>2116463</v>
      </c>
      <c r="D179" s="12" t="s">
        <v>113</v>
      </c>
      <c r="E179" s="4" t="s">
        <v>307</v>
      </c>
      <c r="F179" s="4" t="s">
        <v>14</v>
      </c>
      <c r="G179" s="4" t="s">
        <v>168</v>
      </c>
      <c r="H179" s="4" t="s">
        <v>334</v>
      </c>
      <c r="I179" s="4" t="s">
        <v>143</v>
      </c>
      <c r="J179" s="16">
        <v>385</v>
      </c>
      <c r="K179" s="16">
        <v>65</v>
      </c>
      <c r="L179" s="17">
        <v>22.5</v>
      </c>
      <c r="M179" s="20">
        <v>160</v>
      </c>
      <c r="N179" s="20" t="s">
        <v>7</v>
      </c>
      <c r="O179" s="29">
        <v>8250</v>
      </c>
      <c r="P179" s="30">
        <f t="shared" ref="P179:P200" si="25">O179*(1-$P$12)</f>
        <v>4785.0000000000009</v>
      </c>
      <c r="Q179" s="30">
        <f t="shared" ref="Q179:Q200" si="26">O179*(1-$Q$12)</f>
        <v>4620</v>
      </c>
      <c r="R179" s="30">
        <f t="shared" ref="R179:R200" si="27">O179*(1-$R$12)</f>
        <v>4455</v>
      </c>
      <c r="S179" s="30">
        <f t="shared" ref="S179:S200" si="28">O179*(1-$S$12)</f>
        <v>4290</v>
      </c>
      <c r="T179" s="34"/>
      <c r="U179" s="32">
        <f t="shared" ref="U179:U200" si="29">T179/V179</f>
        <v>0</v>
      </c>
      <c r="V179" s="16">
        <v>173</v>
      </c>
      <c r="W179" s="4" t="s">
        <v>4</v>
      </c>
      <c r="X179" s="4" t="s">
        <v>8</v>
      </c>
      <c r="Y179" s="4" t="s">
        <v>8</v>
      </c>
      <c r="Z179" s="3">
        <v>74</v>
      </c>
      <c r="AA179" s="35" t="s">
        <v>325</v>
      </c>
      <c r="AB179" s="35" t="s">
        <v>325</v>
      </c>
      <c r="AC179" s="3">
        <v>458557</v>
      </c>
      <c r="AD179" s="3">
        <v>8808956103026</v>
      </c>
      <c r="AE179" s="4">
        <v>99</v>
      </c>
    </row>
    <row r="180" spans="1:31" x14ac:dyDescent="0.25">
      <c r="A180" s="54">
        <v>168</v>
      </c>
      <c r="B180" s="3">
        <v>35377</v>
      </c>
      <c r="C180" s="10">
        <v>2234293</v>
      </c>
      <c r="D180" s="12" t="s">
        <v>113</v>
      </c>
      <c r="E180" s="4" t="s">
        <v>225</v>
      </c>
      <c r="F180" s="4" t="s">
        <v>24</v>
      </c>
      <c r="G180" s="4" t="s">
        <v>166</v>
      </c>
      <c r="H180" s="47" t="s">
        <v>328</v>
      </c>
      <c r="I180" s="4" t="s">
        <v>143</v>
      </c>
      <c r="J180" s="16">
        <v>385</v>
      </c>
      <c r="K180" s="16">
        <v>65</v>
      </c>
      <c r="L180" s="17">
        <v>22.5</v>
      </c>
      <c r="M180" s="20">
        <v>160</v>
      </c>
      <c r="N180" s="20" t="s">
        <v>7</v>
      </c>
      <c r="O180" s="29">
        <v>7910</v>
      </c>
      <c r="P180" s="30">
        <f t="shared" si="25"/>
        <v>4587.8</v>
      </c>
      <c r="Q180" s="30">
        <f t="shared" si="26"/>
        <v>4429.6000000000004</v>
      </c>
      <c r="R180" s="30">
        <f t="shared" si="27"/>
        <v>4271.4000000000005</v>
      </c>
      <c r="S180" s="30">
        <f t="shared" si="28"/>
        <v>4113.2</v>
      </c>
      <c r="T180" s="34"/>
      <c r="U180" s="32">
        <f t="shared" si="29"/>
        <v>0</v>
      </c>
      <c r="V180" s="16">
        <v>173</v>
      </c>
      <c r="W180" s="4" t="s">
        <v>4</v>
      </c>
      <c r="X180" s="4" t="s">
        <v>8</v>
      </c>
      <c r="Y180" s="4" t="s">
        <v>8</v>
      </c>
      <c r="Z180" s="3">
        <v>72</v>
      </c>
      <c r="AA180" s="35" t="s">
        <v>325</v>
      </c>
      <c r="AB180" s="35" t="s">
        <v>325</v>
      </c>
      <c r="AC180" s="3">
        <v>456531</v>
      </c>
      <c r="AD180" s="3">
        <v>8808956237479</v>
      </c>
      <c r="AE180" s="58" t="s">
        <v>392</v>
      </c>
    </row>
    <row r="181" spans="1:31" x14ac:dyDescent="0.25">
      <c r="A181" s="54">
        <v>169</v>
      </c>
      <c r="B181" s="3">
        <v>46184</v>
      </c>
      <c r="C181" s="10">
        <v>2282733</v>
      </c>
      <c r="D181" s="12" t="s">
        <v>113</v>
      </c>
      <c r="E181" s="4" t="s">
        <v>226</v>
      </c>
      <c r="F181" s="4" t="s">
        <v>31</v>
      </c>
      <c r="G181" s="4" t="s">
        <v>166</v>
      </c>
      <c r="H181" s="4" t="s">
        <v>334</v>
      </c>
      <c r="I181" s="4" t="s">
        <v>143</v>
      </c>
      <c r="J181" s="16">
        <v>385</v>
      </c>
      <c r="K181" s="16">
        <v>65</v>
      </c>
      <c r="L181" s="17">
        <v>22.5</v>
      </c>
      <c r="M181" s="20">
        <v>160</v>
      </c>
      <c r="N181" s="20" t="s">
        <v>7</v>
      </c>
      <c r="O181" s="29">
        <v>8300</v>
      </c>
      <c r="P181" s="30">
        <f t="shared" si="25"/>
        <v>4814.0000000000009</v>
      </c>
      <c r="Q181" s="30">
        <f t="shared" si="26"/>
        <v>4648</v>
      </c>
      <c r="R181" s="30">
        <f t="shared" si="27"/>
        <v>4482</v>
      </c>
      <c r="S181" s="30">
        <f t="shared" si="28"/>
        <v>4316</v>
      </c>
      <c r="T181" s="34"/>
      <c r="U181" s="32">
        <f t="shared" si="29"/>
        <v>0</v>
      </c>
      <c r="V181" s="16">
        <v>173</v>
      </c>
      <c r="W181" s="4" t="s">
        <v>5</v>
      </c>
      <c r="X181" s="4" t="s">
        <v>6</v>
      </c>
      <c r="Y181" s="4" t="s">
        <v>6</v>
      </c>
      <c r="Z181" s="3">
        <v>70</v>
      </c>
      <c r="AA181" s="35" t="s">
        <v>325</v>
      </c>
      <c r="AB181" s="35" t="s">
        <v>325</v>
      </c>
      <c r="AC181" s="3">
        <v>928127</v>
      </c>
      <c r="AD181" s="3">
        <v>8808956293901</v>
      </c>
      <c r="AE181" s="4">
        <v>0</v>
      </c>
    </row>
    <row r="182" spans="1:31" x14ac:dyDescent="0.25">
      <c r="A182" s="54">
        <v>170</v>
      </c>
      <c r="B182" s="3">
        <v>35393</v>
      </c>
      <c r="C182" s="10">
        <v>904028</v>
      </c>
      <c r="D182" s="14" t="s">
        <v>115</v>
      </c>
      <c r="E182" s="4" t="s">
        <v>308</v>
      </c>
      <c r="F182" s="4" t="s">
        <v>106</v>
      </c>
      <c r="G182" s="4" t="s">
        <v>168</v>
      </c>
      <c r="H182" s="4" t="s">
        <v>334</v>
      </c>
      <c r="I182" s="4" t="s">
        <v>143</v>
      </c>
      <c r="J182" s="16">
        <v>385</v>
      </c>
      <c r="K182" s="16">
        <v>65</v>
      </c>
      <c r="L182" s="17">
        <v>22.5</v>
      </c>
      <c r="M182" s="20">
        <v>160</v>
      </c>
      <c r="N182" s="20" t="s">
        <v>7</v>
      </c>
      <c r="O182" s="29">
        <v>5790</v>
      </c>
      <c r="P182" s="30">
        <f t="shared" si="25"/>
        <v>3358.2000000000003</v>
      </c>
      <c r="Q182" s="30">
        <f t="shared" si="26"/>
        <v>3242.4</v>
      </c>
      <c r="R182" s="30">
        <f t="shared" si="27"/>
        <v>3126.6000000000004</v>
      </c>
      <c r="S182" s="30">
        <f t="shared" si="28"/>
        <v>3010.8</v>
      </c>
      <c r="T182" s="34"/>
      <c r="U182" s="32">
        <f t="shared" si="29"/>
        <v>0</v>
      </c>
      <c r="V182" s="16">
        <v>173</v>
      </c>
      <c r="W182" s="4" t="s">
        <v>4</v>
      </c>
      <c r="X182" s="4" t="s">
        <v>8</v>
      </c>
      <c r="Y182" s="4" t="s">
        <v>5</v>
      </c>
      <c r="Z182" s="3">
        <v>76</v>
      </c>
      <c r="AA182" s="35" t="s">
        <v>325</v>
      </c>
      <c r="AB182" s="35" t="s">
        <v>325</v>
      </c>
      <c r="AC182" s="3">
        <v>1413968</v>
      </c>
      <c r="AD182" s="3"/>
      <c r="AE182" s="4">
        <v>0</v>
      </c>
    </row>
    <row r="183" spans="1:31" x14ac:dyDescent="0.25">
      <c r="A183" s="54">
        <v>171</v>
      </c>
      <c r="B183" s="3">
        <v>35519</v>
      </c>
      <c r="C183" s="10" t="s">
        <v>95</v>
      </c>
      <c r="D183" s="13" t="s">
        <v>114</v>
      </c>
      <c r="E183" s="4" t="s">
        <v>227</v>
      </c>
      <c r="F183" s="4" t="s">
        <v>96</v>
      </c>
      <c r="G183" s="4" t="s">
        <v>166</v>
      </c>
      <c r="H183" s="4" t="s">
        <v>334</v>
      </c>
      <c r="I183" s="4" t="s">
        <v>143</v>
      </c>
      <c r="J183" s="16">
        <v>385</v>
      </c>
      <c r="K183" s="16">
        <v>65</v>
      </c>
      <c r="L183" s="17">
        <v>22.5</v>
      </c>
      <c r="M183" s="20">
        <v>160</v>
      </c>
      <c r="N183" s="20" t="s">
        <v>7</v>
      </c>
      <c r="O183" s="29">
        <v>8324</v>
      </c>
      <c r="P183" s="30">
        <f t="shared" si="25"/>
        <v>4827.920000000001</v>
      </c>
      <c r="Q183" s="30">
        <f t="shared" si="26"/>
        <v>4661.4400000000005</v>
      </c>
      <c r="R183" s="30">
        <f t="shared" si="27"/>
        <v>4494.96</v>
      </c>
      <c r="S183" s="30">
        <f t="shared" si="28"/>
        <v>4328.4800000000005</v>
      </c>
      <c r="T183" s="34"/>
      <c r="U183" s="32">
        <f t="shared" si="29"/>
        <v>0</v>
      </c>
      <c r="V183" s="16">
        <v>173</v>
      </c>
      <c r="W183" s="4" t="s">
        <v>5</v>
      </c>
      <c r="X183" s="4" t="s">
        <v>8</v>
      </c>
      <c r="Y183" s="4" t="s">
        <v>6</v>
      </c>
      <c r="Z183" s="3">
        <v>68</v>
      </c>
      <c r="AA183" s="35" t="s">
        <v>325</v>
      </c>
      <c r="AB183" s="35" t="s">
        <v>325</v>
      </c>
      <c r="AC183" s="3">
        <v>628484</v>
      </c>
      <c r="AD183" s="3">
        <v>4548515004244</v>
      </c>
      <c r="AE183" s="4">
        <v>40</v>
      </c>
    </row>
    <row r="184" spans="1:31" x14ac:dyDescent="0.25">
      <c r="A184" s="54">
        <v>172</v>
      </c>
      <c r="B184" s="3">
        <v>35395</v>
      </c>
      <c r="C184" s="10">
        <v>904022</v>
      </c>
      <c r="D184" s="14" t="s">
        <v>115</v>
      </c>
      <c r="E184" s="4" t="s">
        <v>195</v>
      </c>
      <c r="F184" s="4" t="s">
        <v>107</v>
      </c>
      <c r="G184" s="4" t="s">
        <v>165</v>
      </c>
      <c r="H184" s="4" t="s">
        <v>334</v>
      </c>
      <c r="I184" s="4" t="s">
        <v>143</v>
      </c>
      <c r="J184" s="16">
        <v>385</v>
      </c>
      <c r="K184" s="16">
        <v>65</v>
      </c>
      <c r="L184" s="17">
        <v>22.5</v>
      </c>
      <c r="M184" s="20">
        <v>162</v>
      </c>
      <c r="N184" s="20" t="s">
        <v>7</v>
      </c>
      <c r="O184" s="29">
        <v>5543</v>
      </c>
      <c r="P184" s="30">
        <f t="shared" si="25"/>
        <v>3214.9400000000005</v>
      </c>
      <c r="Q184" s="30">
        <f t="shared" si="26"/>
        <v>3104.0800000000004</v>
      </c>
      <c r="R184" s="30">
        <f t="shared" si="27"/>
        <v>2993.2200000000003</v>
      </c>
      <c r="S184" s="30">
        <f t="shared" si="28"/>
        <v>2882.36</v>
      </c>
      <c r="T184" s="34"/>
      <c r="U184" s="32">
        <f t="shared" si="29"/>
        <v>0</v>
      </c>
      <c r="V184" s="16">
        <v>173</v>
      </c>
      <c r="W184" s="4" t="s">
        <v>4</v>
      </c>
      <c r="X184" s="4" t="s">
        <v>8</v>
      </c>
      <c r="Y184" s="4" t="s">
        <v>5</v>
      </c>
      <c r="Z184" s="3">
        <v>76</v>
      </c>
      <c r="AA184" s="35" t="s">
        <v>325</v>
      </c>
      <c r="AB184" s="35" t="s">
        <v>325</v>
      </c>
      <c r="AC184" s="3">
        <v>1413968</v>
      </c>
      <c r="AD184" s="3"/>
      <c r="AE184" s="58" t="s">
        <v>392</v>
      </c>
    </row>
    <row r="185" spans="1:31" x14ac:dyDescent="0.25">
      <c r="A185" s="54">
        <v>173</v>
      </c>
      <c r="B185" s="3">
        <v>35254</v>
      </c>
      <c r="C185" s="10">
        <v>2171253</v>
      </c>
      <c r="D185" s="12" t="s">
        <v>113</v>
      </c>
      <c r="E185" s="4" t="s">
        <v>228</v>
      </c>
      <c r="F185" s="4" t="s">
        <v>2</v>
      </c>
      <c r="G185" s="4" t="s">
        <v>166</v>
      </c>
      <c r="H185" s="4" t="s">
        <v>334</v>
      </c>
      <c r="I185" s="4" t="s">
        <v>143</v>
      </c>
      <c r="J185" s="16">
        <v>385</v>
      </c>
      <c r="K185" s="16">
        <v>65</v>
      </c>
      <c r="L185" s="17">
        <v>22.5</v>
      </c>
      <c r="M185" s="20">
        <v>164</v>
      </c>
      <c r="N185" s="20" t="s">
        <v>7</v>
      </c>
      <c r="O185" s="29">
        <v>8450</v>
      </c>
      <c r="P185" s="30">
        <f t="shared" si="25"/>
        <v>4901.0000000000009</v>
      </c>
      <c r="Q185" s="30">
        <f t="shared" si="26"/>
        <v>4732</v>
      </c>
      <c r="R185" s="30">
        <f t="shared" si="27"/>
        <v>4563</v>
      </c>
      <c r="S185" s="30">
        <f t="shared" si="28"/>
        <v>4394</v>
      </c>
      <c r="T185" s="34"/>
      <c r="U185" s="32">
        <f t="shared" si="29"/>
        <v>0</v>
      </c>
      <c r="V185" s="16">
        <v>173</v>
      </c>
      <c r="W185" s="4" t="s">
        <v>5</v>
      </c>
      <c r="X185" s="4" t="s">
        <v>8</v>
      </c>
      <c r="Y185" s="4" t="s">
        <v>6</v>
      </c>
      <c r="Z185" s="3">
        <v>69</v>
      </c>
      <c r="AA185" s="35" t="s">
        <v>325</v>
      </c>
      <c r="AB185" s="35" t="s">
        <v>325</v>
      </c>
      <c r="AC185" s="3">
        <v>458146</v>
      </c>
      <c r="AD185" s="3">
        <v>8808956141448</v>
      </c>
      <c r="AE185" s="4">
        <v>0</v>
      </c>
    </row>
    <row r="186" spans="1:31" x14ac:dyDescent="0.25">
      <c r="A186" s="54">
        <v>174</v>
      </c>
      <c r="B186" s="3">
        <v>35350</v>
      </c>
      <c r="C186" s="10">
        <v>2164133</v>
      </c>
      <c r="D186" s="12" t="s">
        <v>113</v>
      </c>
      <c r="E186" s="4" t="s">
        <v>229</v>
      </c>
      <c r="F186" s="4" t="s">
        <v>18</v>
      </c>
      <c r="G186" s="4" t="s">
        <v>166</v>
      </c>
      <c r="H186" s="4" t="s">
        <v>334</v>
      </c>
      <c r="I186" s="4" t="s">
        <v>143</v>
      </c>
      <c r="J186" s="16">
        <v>385</v>
      </c>
      <c r="K186" s="16">
        <v>65</v>
      </c>
      <c r="L186" s="17">
        <v>22.5</v>
      </c>
      <c r="M186" s="20">
        <v>164</v>
      </c>
      <c r="N186" s="20" t="s">
        <v>7</v>
      </c>
      <c r="O186" s="29">
        <v>8272</v>
      </c>
      <c r="P186" s="30">
        <f t="shared" si="25"/>
        <v>4797.76</v>
      </c>
      <c r="Q186" s="30">
        <f t="shared" si="26"/>
        <v>4632.3200000000006</v>
      </c>
      <c r="R186" s="30">
        <f t="shared" si="27"/>
        <v>4466.88</v>
      </c>
      <c r="S186" s="30">
        <f t="shared" si="28"/>
        <v>4301.4400000000005</v>
      </c>
      <c r="T186" s="34"/>
      <c r="U186" s="32">
        <f t="shared" si="29"/>
        <v>0</v>
      </c>
      <c r="V186" s="16">
        <v>173</v>
      </c>
      <c r="W186" s="4" t="s">
        <v>5</v>
      </c>
      <c r="X186" s="4" t="s">
        <v>8</v>
      </c>
      <c r="Y186" s="4" t="s">
        <v>8</v>
      </c>
      <c r="Z186" s="3">
        <v>71</v>
      </c>
      <c r="AA186" s="35" t="s">
        <v>325</v>
      </c>
      <c r="AB186" s="35" t="s">
        <v>325</v>
      </c>
      <c r="AC186" s="3">
        <v>448434</v>
      </c>
      <c r="AD186" s="3">
        <v>8808956137496</v>
      </c>
      <c r="AE186" s="4">
        <v>0</v>
      </c>
    </row>
    <row r="187" spans="1:31" x14ac:dyDescent="0.25">
      <c r="A187" s="54">
        <v>175</v>
      </c>
      <c r="B187" s="3">
        <v>35512</v>
      </c>
      <c r="C187" s="10" t="s">
        <v>85</v>
      </c>
      <c r="D187" s="13" t="s">
        <v>114</v>
      </c>
      <c r="E187" s="4" t="s">
        <v>196</v>
      </c>
      <c r="F187" s="4" t="s">
        <v>86</v>
      </c>
      <c r="G187" s="4" t="s">
        <v>165</v>
      </c>
      <c r="H187" s="4" t="s">
        <v>334</v>
      </c>
      <c r="I187" s="4" t="s">
        <v>143</v>
      </c>
      <c r="J187" s="16">
        <v>385</v>
      </c>
      <c r="K187" s="16">
        <v>65</v>
      </c>
      <c r="L187" s="17">
        <v>22.5</v>
      </c>
      <c r="M187" s="20">
        <v>164</v>
      </c>
      <c r="N187" s="20" t="s">
        <v>7</v>
      </c>
      <c r="O187" s="29">
        <v>8119</v>
      </c>
      <c r="P187" s="30">
        <f t="shared" si="25"/>
        <v>4709.0200000000004</v>
      </c>
      <c r="Q187" s="30">
        <f t="shared" si="26"/>
        <v>4546.6400000000003</v>
      </c>
      <c r="R187" s="30">
        <f t="shared" si="27"/>
        <v>4384.26</v>
      </c>
      <c r="S187" s="30">
        <f t="shared" si="28"/>
        <v>4221.88</v>
      </c>
      <c r="T187" s="34"/>
      <c r="U187" s="32">
        <f t="shared" si="29"/>
        <v>0</v>
      </c>
      <c r="V187" s="16">
        <v>173</v>
      </c>
      <c r="W187" s="4" t="s">
        <v>5</v>
      </c>
      <c r="X187" s="4" t="s">
        <v>8</v>
      </c>
      <c r="Y187" s="4" t="s">
        <v>8</v>
      </c>
      <c r="Z187" s="3">
        <v>73</v>
      </c>
      <c r="AA187" s="35" t="s">
        <v>325</v>
      </c>
      <c r="AB187" s="35" t="s">
        <v>325</v>
      </c>
      <c r="AC187" s="3">
        <v>628482</v>
      </c>
      <c r="AD187" s="3">
        <v>4968814997007</v>
      </c>
      <c r="AE187" s="4">
        <v>11</v>
      </c>
    </row>
    <row r="188" spans="1:31" x14ac:dyDescent="0.25">
      <c r="A188" s="54">
        <v>176</v>
      </c>
      <c r="B188" s="3">
        <v>35521</v>
      </c>
      <c r="C188" s="10" t="s">
        <v>98</v>
      </c>
      <c r="D188" s="13" t="s">
        <v>114</v>
      </c>
      <c r="E188" s="4" t="s">
        <v>230</v>
      </c>
      <c r="F188" s="4" t="s">
        <v>96</v>
      </c>
      <c r="G188" s="4" t="s">
        <v>166</v>
      </c>
      <c r="H188" s="4" t="s">
        <v>334</v>
      </c>
      <c r="I188" s="4" t="s">
        <v>143</v>
      </c>
      <c r="J188" s="16">
        <v>385</v>
      </c>
      <c r="K188" s="16">
        <v>65</v>
      </c>
      <c r="L188" s="17">
        <v>22.5</v>
      </c>
      <c r="M188" s="20">
        <v>164</v>
      </c>
      <c r="N188" s="20" t="s">
        <v>7</v>
      </c>
      <c r="O188" s="29">
        <v>8804</v>
      </c>
      <c r="P188" s="30">
        <f t="shared" si="25"/>
        <v>5106.3200000000006</v>
      </c>
      <c r="Q188" s="30">
        <f t="shared" si="26"/>
        <v>4930.2400000000007</v>
      </c>
      <c r="R188" s="30">
        <f t="shared" si="27"/>
        <v>4754.1600000000008</v>
      </c>
      <c r="S188" s="30">
        <f t="shared" si="28"/>
        <v>4578.08</v>
      </c>
      <c r="T188" s="34"/>
      <c r="U188" s="32">
        <f t="shared" si="29"/>
        <v>0</v>
      </c>
      <c r="V188" s="16">
        <v>173</v>
      </c>
      <c r="W188" s="4" t="s">
        <v>5</v>
      </c>
      <c r="X188" s="4" t="s">
        <v>8</v>
      </c>
      <c r="Y188" s="4" t="s">
        <v>6</v>
      </c>
      <c r="Z188" s="3">
        <v>68</v>
      </c>
      <c r="AA188" s="35" t="s">
        <v>325</v>
      </c>
      <c r="AB188" s="35" t="s">
        <v>325</v>
      </c>
      <c r="AC188" s="3">
        <v>928549</v>
      </c>
      <c r="AD188" s="3">
        <v>4548515029001</v>
      </c>
      <c r="AE188" s="58" t="s">
        <v>392</v>
      </c>
    </row>
    <row r="189" spans="1:31" x14ac:dyDescent="0.25">
      <c r="A189" s="54">
        <v>177</v>
      </c>
      <c r="B189" s="3">
        <v>35518</v>
      </c>
      <c r="C189" s="10" t="s">
        <v>94</v>
      </c>
      <c r="D189" s="13" t="s">
        <v>114</v>
      </c>
      <c r="E189" s="4" t="s">
        <v>309</v>
      </c>
      <c r="F189" s="4" t="s">
        <v>93</v>
      </c>
      <c r="G189" s="4" t="s">
        <v>168</v>
      </c>
      <c r="H189" s="4" t="s">
        <v>334</v>
      </c>
      <c r="I189" s="4" t="s">
        <v>143</v>
      </c>
      <c r="J189" s="16">
        <v>385</v>
      </c>
      <c r="K189" s="16">
        <v>65</v>
      </c>
      <c r="L189" s="17">
        <v>22.5</v>
      </c>
      <c r="M189" s="20">
        <v>164</v>
      </c>
      <c r="N189" s="20" t="s">
        <v>7</v>
      </c>
      <c r="O189" s="29">
        <v>8631</v>
      </c>
      <c r="P189" s="30">
        <f t="shared" si="25"/>
        <v>5005.9800000000005</v>
      </c>
      <c r="Q189" s="30">
        <f t="shared" si="26"/>
        <v>4833.3600000000006</v>
      </c>
      <c r="R189" s="30">
        <f t="shared" si="27"/>
        <v>4660.7400000000007</v>
      </c>
      <c r="S189" s="30">
        <f t="shared" si="28"/>
        <v>4488.12</v>
      </c>
      <c r="T189" s="34"/>
      <c r="U189" s="32">
        <f t="shared" si="29"/>
        <v>0</v>
      </c>
      <c r="V189" s="16">
        <v>173</v>
      </c>
      <c r="W189" s="4" t="s">
        <v>8</v>
      </c>
      <c r="X189" s="4" t="s">
        <v>5</v>
      </c>
      <c r="Y189" s="4" t="s">
        <v>8</v>
      </c>
      <c r="Z189" s="3">
        <v>72</v>
      </c>
      <c r="AA189" s="35" t="s">
        <v>325</v>
      </c>
      <c r="AB189" s="35" t="s">
        <v>325</v>
      </c>
      <c r="AC189" s="3">
        <v>628513</v>
      </c>
      <c r="AD189" s="3">
        <v>4968814998349</v>
      </c>
      <c r="AE189" s="4">
        <v>3</v>
      </c>
    </row>
    <row r="190" spans="1:31" x14ac:dyDescent="0.25">
      <c r="A190" s="54">
        <v>178</v>
      </c>
      <c r="B190" s="3">
        <v>51394</v>
      </c>
      <c r="C190" s="10" t="s">
        <v>105</v>
      </c>
      <c r="D190" s="13" t="s">
        <v>114</v>
      </c>
      <c r="E190" s="4" t="s">
        <v>309</v>
      </c>
      <c r="F190" s="4" t="s">
        <v>93</v>
      </c>
      <c r="G190" s="4" t="s">
        <v>168</v>
      </c>
      <c r="H190" s="4" t="s">
        <v>334</v>
      </c>
      <c r="I190" s="4" t="s">
        <v>143</v>
      </c>
      <c r="J190" s="16">
        <v>385</v>
      </c>
      <c r="K190" s="16">
        <v>65</v>
      </c>
      <c r="L190" s="17">
        <v>22.5</v>
      </c>
      <c r="M190" s="20">
        <v>164</v>
      </c>
      <c r="N190" s="20" t="s">
        <v>7</v>
      </c>
      <c r="O190" s="29">
        <v>8804</v>
      </c>
      <c r="P190" s="30">
        <f t="shared" si="25"/>
        <v>5106.3200000000006</v>
      </c>
      <c r="Q190" s="30">
        <f t="shared" si="26"/>
        <v>4930.2400000000007</v>
      </c>
      <c r="R190" s="30">
        <f t="shared" si="27"/>
        <v>4754.1600000000008</v>
      </c>
      <c r="S190" s="30">
        <f t="shared" si="28"/>
        <v>4578.08</v>
      </c>
      <c r="T190" s="34"/>
      <c r="U190" s="32">
        <f t="shared" si="29"/>
        <v>0</v>
      </c>
      <c r="V190" s="16">
        <v>173</v>
      </c>
      <c r="W190" s="4" t="s">
        <v>5</v>
      </c>
      <c r="X190" s="4" t="s">
        <v>5</v>
      </c>
      <c r="Y190" s="4" t="s">
        <v>8</v>
      </c>
      <c r="Z190" s="3">
        <v>72</v>
      </c>
      <c r="AA190" s="35" t="s">
        <v>325</v>
      </c>
      <c r="AB190" s="35" t="s">
        <v>325</v>
      </c>
      <c r="AC190" s="3">
        <v>1845151</v>
      </c>
      <c r="AD190" s="3">
        <v>4548515325158</v>
      </c>
      <c r="AE190" s="58" t="s">
        <v>392</v>
      </c>
    </row>
    <row r="191" spans="1:31" x14ac:dyDescent="0.25">
      <c r="A191" s="54">
        <v>179</v>
      </c>
      <c r="B191" s="3">
        <v>35426</v>
      </c>
      <c r="C191" s="10" t="s">
        <v>51</v>
      </c>
      <c r="D191" s="13" t="s">
        <v>114</v>
      </c>
      <c r="E191" s="4" t="s">
        <v>231</v>
      </c>
      <c r="F191" s="4" t="s">
        <v>45</v>
      </c>
      <c r="G191" s="4" t="s">
        <v>166</v>
      </c>
      <c r="H191" s="47" t="s">
        <v>328</v>
      </c>
      <c r="I191" s="4" t="s">
        <v>143</v>
      </c>
      <c r="J191" s="16">
        <v>385</v>
      </c>
      <c r="K191" s="16">
        <v>65</v>
      </c>
      <c r="L191" s="17">
        <v>22.5</v>
      </c>
      <c r="M191" s="20">
        <v>164</v>
      </c>
      <c r="N191" s="20" t="s">
        <v>7</v>
      </c>
      <c r="O191" s="29">
        <v>8804</v>
      </c>
      <c r="P191" s="30">
        <f t="shared" si="25"/>
        <v>5106.3200000000006</v>
      </c>
      <c r="Q191" s="30">
        <f t="shared" si="26"/>
        <v>4930.2400000000007</v>
      </c>
      <c r="R191" s="30">
        <f t="shared" si="27"/>
        <v>4754.1600000000008</v>
      </c>
      <c r="S191" s="30">
        <f t="shared" si="28"/>
        <v>4578.08</v>
      </c>
      <c r="T191" s="34"/>
      <c r="U191" s="32">
        <f t="shared" si="29"/>
        <v>0</v>
      </c>
      <c r="V191" s="16">
        <v>173</v>
      </c>
      <c r="W191" s="4" t="s">
        <v>4</v>
      </c>
      <c r="X191" s="4" t="s">
        <v>5</v>
      </c>
      <c r="Y191" s="4" t="s">
        <v>8</v>
      </c>
      <c r="Z191" s="3">
        <v>74</v>
      </c>
      <c r="AA191" s="35" t="s">
        <v>325</v>
      </c>
      <c r="AB191" s="35" t="s">
        <v>325</v>
      </c>
      <c r="AC191" s="3">
        <v>928152</v>
      </c>
      <c r="AD191" s="3">
        <v>4548515028998</v>
      </c>
      <c r="AE191" s="58" t="s">
        <v>392</v>
      </c>
    </row>
    <row r="192" spans="1:31" x14ac:dyDescent="0.25">
      <c r="A192" s="54">
        <v>180</v>
      </c>
      <c r="B192" s="4">
        <v>35549</v>
      </c>
      <c r="C192" s="55">
        <v>3752000</v>
      </c>
      <c r="D192" s="56" t="s">
        <v>339</v>
      </c>
      <c r="E192" s="4" t="s">
        <v>369</v>
      </c>
      <c r="F192" s="4" t="s">
        <v>344</v>
      </c>
      <c r="G192" s="4" t="s">
        <v>166</v>
      </c>
      <c r="H192" s="4" t="s">
        <v>334</v>
      </c>
      <c r="I192" s="4" t="s">
        <v>143</v>
      </c>
      <c r="J192" s="20">
        <v>385</v>
      </c>
      <c r="K192" s="20">
        <v>65</v>
      </c>
      <c r="L192" s="20">
        <v>22.5</v>
      </c>
      <c r="M192" s="20">
        <v>164</v>
      </c>
      <c r="N192" s="20" t="s">
        <v>7</v>
      </c>
      <c r="O192" s="57">
        <v>8288</v>
      </c>
      <c r="P192" s="30">
        <f t="shared" si="25"/>
        <v>4807.0400000000009</v>
      </c>
      <c r="Q192" s="30">
        <f t="shared" si="26"/>
        <v>4641.2800000000007</v>
      </c>
      <c r="R192" s="30">
        <f t="shared" si="27"/>
        <v>4475.5200000000004</v>
      </c>
      <c r="S192" s="30">
        <f t="shared" si="28"/>
        <v>4309.76</v>
      </c>
      <c r="T192" s="34"/>
      <c r="U192" s="32">
        <f t="shared" si="29"/>
        <v>0</v>
      </c>
      <c r="V192" s="20">
        <v>173</v>
      </c>
      <c r="W192" s="4" t="s">
        <v>8</v>
      </c>
      <c r="X192" s="4" t="s">
        <v>8</v>
      </c>
      <c r="Y192" s="4" t="s">
        <v>6</v>
      </c>
      <c r="Z192" s="4">
        <v>71</v>
      </c>
      <c r="AA192" s="20" t="s">
        <v>325</v>
      </c>
      <c r="AB192" s="20" t="s">
        <v>325</v>
      </c>
      <c r="AC192" s="4">
        <v>558791</v>
      </c>
      <c r="AD192" s="3">
        <v>8019227375206</v>
      </c>
      <c r="AE192" s="4">
        <v>1</v>
      </c>
    </row>
    <row r="193" spans="1:31" x14ac:dyDescent="0.25">
      <c r="A193" s="54">
        <v>181</v>
      </c>
      <c r="B193" s="4">
        <v>35557</v>
      </c>
      <c r="C193" s="55">
        <v>2660000</v>
      </c>
      <c r="D193" s="56" t="s">
        <v>339</v>
      </c>
      <c r="E193" s="4" t="s">
        <v>374</v>
      </c>
      <c r="F193" s="4" t="s">
        <v>346</v>
      </c>
      <c r="G193" s="4" t="s">
        <v>166</v>
      </c>
      <c r="H193" s="47" t="s">
        <v>328</v>
      </c>
      <c r="I193" s="4" t="s">
        <v>143</v>
      </c>
      <c r="J193" s="20">
        <v>385</v>
      </c>
      <c r="K193" s="20">
        <v>65</v>
      </c>
      <c r="L193" s="20">
        <v>22.5</v>
      </c>
      <c r="M193" s="20">
        <v>160</v>
      </c>
      <c r="N193" s="20" t="s">
        <v>20</v>
      </c>
      <c r="O193" s="57">
        <v>8352</v>
      </c>
      <c r="P193" s="30">
        <f t="shared" si="25"/>
        <v>4844.1600000000008</v>
      </c>
      <c r="Q193" s="30">
        <f t="shared" si="26"/>
        <v>4677.1200000000008</v>
      </c>
      <c r="R193" s="30">
        <f t="shared" si="27"/>
        <v>4510.08</v>
      </c>
      <c r="S193" s="30">
        <f t="shared" si="28"/>
        <v>4343.04</v>
      </c>
      <c r="T193" s="34"/>
      <c r="U193" s="32">
        <f t="shared" si="29"/>
        <v>0</v>
      </c>
      <c r="V193" s="20">
        <v>173</v>
      </c>
      <c r="W193" s="4" t="s">
        <v>5</v>
      </c>
      <c r="X193" s="4" t="s">
        <v>8</v>
      </c>
      <c r="Y193" s="4" t="s">
        <v>8</v>
      </c>
      <c r="Z193" s="4">
        <v>73</v>
      </c>
      <c r="AA193" s="20" t="s">
        <v>325</v>
      </c>
      <c r="AB193" s="20" t="s">
        <v>325</v>
      </c>
      <c r="AC193" s="4">
        <v>593013</v>
      </c>
      <c r="AD193" s="3">
        <v>8019227266009</v>
      </c>
      <c r="AE193" s="4">
        <v>29</v>
      </c>
    </row>
    <row r="194" spans="1:31" x14ac:dyDescent="0.25">
      <c r="A194" s="54">
        <v>182</v>
      </c>
      <c r="B194" s="4">
        <v>45171</v>
      </c>
      <c r="C194" s="55">
        <v>3774300</v>
      </c>
      <c r="D194" s="56" t="s">
        <v>339</v>
      </c>
      <c r="E194" s="4" t="s">
        <v>379</v>
      </c>
      <c r="F194" s="4" t="s">
        <v>345</v>
      </c>
      <c r="G194" s="4" t="s">
        <v>166</v>
      </c>
      <c r="H194" s="4" t="s">
        <v>334</v>
      </c>
      <c r="I194" s="4" t="s">
        <v>143</v>
      </c>
      <c r="J194" s="20">
        <v>385</v>
      </c>
      <c r="K194" s="20">
        <v>65</v>
      </c>
      <c r="L194" s="20">
        <v>22.5</v>
      </c>
      <c r="M194" s="20">
        <v>160</v>
      </c>
      <c r="N194" s="20" t="s">
        <v>7</v>
      </c>
      <c r="O194" s="57">
        <v>8288</v>
      </c>
      <c r="P194" s="30">
        <f t="shared" si="25"/>
        <v>4807.0400000000009</v>
      </c>
      <c r="Q194" s="30">
        <f t="shared" si="26"/>
        <v>4641.2800000000007</v>
      </c>
      <c r="R194" s="30">
        <f t="shared" si="27"/>
        <v>4475.5200000000004</v>
      </c>
      <c r="S194" s="30">
        <f t="shared" si="28"/>
        <v>4309.76</v>
      </c>
      <c r="T194" s="34"/>
      <c r="U194" s="32">
        <f t="shared" si="29"/>
        <v>0</v>
      </c>
      <c r="V194" s="20">
        <v>173</v>
      </c>
      <c r="W194" s="4" t="s">
        <v>8</v>
      </c>
      <c r="X194" s="4" t="s">
        <v>6</v>
      </c>
      <c r="Y194" s="4" t="s">
        <v>8</v>
      </c>
      <c r="Z194" s="4">
        <v>71</v>
      </c>
      <c r="AA194" s="20" t="s">
        <v>325</v>
      </c>
      <c r="AB194" s="20" t="s">
        <v>325</v>
      </c>
      <c r="AC194" s="4">
        <v>455449</v>
      </c>
      <c r="AD194" s="3">
        <v>8019227377439</v>
      </c>
      <c r="AE194" s="4">
        <v>12</v>
      </c>
    </row>
    <row r="195" spans="1:31" x14ac:dyDescent="0.25">
      <c r="A195" s="54">
        <v>183</v>
      </c>
      <c r="B195" s="4">
        <v>45183</v>
      </c>
      <c r="C195" s="55">
        <v>2856000</v>
      </c>
      <c r="D195" s="56" t="s">
        <v>339</v>
      </c>
      <c r="E195" s="4" t="s">
        <v>388</v>
      </c>
      <c r="F195" s="4" t="s">
        <v>348</v>
      </c>
      <c r="G195" s="4" t="s">
        <v>165</v>
      </c>
      <c r="H195" s="4" t="s">
        <v>334</v>
      </c>
      <c r="I195" s="4" t="s">
        <v>143</v>
      </c>
      <c r="J195" s="20">
        <v>385</v>
      </c>
      <c r="K195" s="20">
        <v>65</v>
      </c>
      <c r="L195" s="20">
        <v>22.5</v>
      </c>
      <c r="M195" s="20">
        <v>160</v>
      </c>
      <c r="N195" s="20" t="s">
        <v>7</v>
      </c>
      <c r="O195" s="57">
        <v>7191</v>
      </c>
      <c r="P195" s="30">
        <f t="shared" si="25"/>
        <v>4170.7800000000007</v>
      </c>
      <c r="Q195" s="30">
        <f t="shared" si="26"/>
        <v>4026.9600000000005</v>
      </c>
      <c r="R195" s="30">
        <f t="shared" si="27"/>
        <v>3883.1400000000003</v>
      </c>
      <c r="S195" s="30">
        <f t="shared" si="28"/>
        <v>3739.32</v>
      </c>
      <c r="T195" s="34"/>
      <c r="U195" s="32">
        <f t="shared" si="29"/>
        <v>0</v>
      </c>
      <c r="V195" s="20">
        <v>173</v>
      </c>
      <c r="W195" s="4" t="s">
        <v>5</v>
      </c>
      <c r="X195" s="4" t="s">
        <v>6</v>
      </c>
      <c r="Y195" s="4" t="s">
        <v>6</v>
      </c>
      <c r="Z195" s="4">
        <v>70</v>
      </c>
      <c r="AA195" s="20" t="s">
        <v>325</v>
      </c>
      <c r="AB195" s="20" t="s">
        <v>325</v>
      </c>
      <c r="AC195" s="4">
        <v>584315</v>
      </c>
      <c r="AD195" s="3">
        <v>8019227285604</v>
      </c>
      <c r="AE195" s="4">
        <v>42</v>
      </c>
    </row>
    <row r="196" spans="1:31" x14ac:dyDescent="0.25">
      <c r="A196" s="54">
        <v>184</v>
      </c>
      <c r="B196" s="4">
        <v>62818</v>
      </c>
      <c r="C196" s="55">
        <v>6007300</v>
      </c>
      <c r="D196" s="56" t="s">
        <v>339</v>
      </c>
      <c r="E196" s="4" t="s">
        <v>384</v>
      </c>
      <c r="F196" s="4" t="s">
        <v>350</v>
      </c>
      <c r="G196" s="4" t="s">
        <v>166</v>
      </c>
      <c r="H196" s="4" t="s">
        <v>334</v>
      </c>
      <c r="I196" s="4" t="s">
        <v>143</v>
      </c>
      <c r="J196" s="20">
        <v>385</v>
      </c>
      <c r="K196" s="20">
        <v>65</v>
      </c>
      <c r="L196" s="20">
        <v>22.5</v>
      </c>
      <c r="M196" s="20">
        <v>164</v>
      </c>
      <c r="N196" s="20" t="s">
        <v>7</v>
      </c>
      <c r="O196" s="57">
        <v>7950</v>
      </c>
      <c r="P196" s="30">
        <f t="shared" si="25"/>
        <v>4611.0000000000009</v>
      </c>
      <c r="Q196" s="30">
        <f t="shared" si="26"/>
        <v>4452</v>
      </c>
      <c r="R196" s="30">
        <f t="shared" si="27"/>
        <v>4293</v>
      </c>
      <c r="S196" s="30">
        <f t="shared" si="28"/>
        <v>4134</v>
      </c>
      <c r="T196" s="34"/>
      <c r="U196" s="32">
        <f t="shared" si="29"/>
        <v>0</v>
      </c>
      <c r="V196" s="20">
        <v>173</v>
      </c>
      <c r="W196" s="4" t="s">
        <v>8</v>
      </c>
      <c r="X196" s="4" t="s">
        <v>8</v>
      </c>
      <c r="Y196" s="4" t="s">
        <v>6</v>
      </c>
      <c r="Z196" s="4">
        <v>70</v>
      </c>
      <c r="AA196" s="20" t="s">
        <v>325</v>
      </c>
      <c r="AB196" s="20" t="s">
        <v>325</v>
      </c>
      <c r="AC196" s="4">
        <v>1635331</v>
      </c>
      <c r="AD196" s="4"/>
      <c r="AE196" s="4">
        <v>9</v>
      </c>
    </row>
    <row r="197" spans="1:31" x14ac:dyDescent="0.25">
      <c r="A197" s="54">
        <v>185</v>
      </c>
      <c r="B197" s="3">
        <v>46016</v>
      </c>
      <c r="C197" s="10">
        <v>2138713</v>
      </c>
      <c r="D197" s="12" t="s">
        <v>113</v>
      </c>
      <c r="E197" s="4" t="s">
        <v>310</v>
      </c>
      <c r="F197" s="4" t="s">
        <v>17</v>
      </c>
      <c r="G197" s="4" t="s">
        <v>168</v>
      </c>
      <c r="H197" s="4" t="s">
        <v>334</v>
      </c>
      <c r="I197" s="4" t="s">
        <v>144</v>
      </c>
      <c r="J197" s="16">
        <v>425</v>
      </c>
      <c r="K197" s="16">
        <v>65</v>
      </c>
      <c r="L197" s="17">
        <v>22.5</v>
      </c>
      <c r="M197" s="20">
        <v>165</v>
      </c>
      <c r="N197" s="20" t="s">
        <v>7</v>
      </c>
      <c r="O197" s="29">
        <v>9975</v>
      </c>
      <c r="P197" s="30">
        <f t="shared" si="25"/>
        <v>5785.5000000000009</v>
      </c>
      <c r="Q197" s="30">
        <f t="shared" si="26"/>
        <v>5586.0000000000009</v>
      </c>
      <c r="R197" s="30">
        <f t="shared" si="27"/>
        <v>5386.5</v>
      </c>
      <c r="S197" s="30">
        <f t="shared" si="28"/>
        <v>5187</v>
      </c>
      <c r="T197" s="34"/>
      <c r="U197" s="32">
        <f t="shared" si="29"/>
        <v>0</v>
      </c>
      <c r="V197" s="16">
        <v>150</v>
      </c>
      <c r="W197" s="4" t="s">
        <v>5</v>
      </c>
      <c r="X197" s="4" t="s">
        <v>8</v>
      </c>
      <c r="Y197" s="4" t="s">
        <v>6</v>
      </c>
      <c r="Z197" s="3">
        <v>70</v>
      </c>
      <c r="AA197" s="35" t="s">
        <v>325</v>
      </c>
      <c r="AB197" s="35" t="s">
        <v>325</v>
      </c>
      <c r="AC197" s="3">
        <v>458219</v>
      </c>
      <c r="AD197" s="3">
        <v>8808956117436</v>
      </c>
      <c r="AE197" s="4">
        <v>0</v>
      </c>
    </row>
    <row r="198" spans="1:31" x14ac:dyDescent="0.25">
      <c r="A198" s="54">
        <v>186</v>
      </c>
      <c r="B198" s="3">
        <v>35396</v>
      </c>
      <c r="C198" s="10">
        <v>904023</v>
      </c>
      <c r="D198" s="14" t="s">
        <v>115</v>
      </c>
      <c r="E198" s="4" t="s">
        <v>311</v>
      </c>
      <c r="F198" s="4" t="s">
        <v>106</v>
      </c>
      <c r="G198" s="4" t="s">
        <v>168</v>
      </c>
      <c r="H198" s="4" t="s">
        <v>334</v>
      </c>
      <c r="I198" s="4" t="s">
        <v>144</v>
      </c>
      <c r="J198" s="16">
        <v>425</v>
      </c>
      <c r="K198" s="16">
        <v>65</v>
      </c>
      <c r="L198" s="17">
        <v>22.5</v>
      </c>
      <c r="M198" s="20">
        <v>165</v>
      </c>
      <c r="N198" s="20" t="s">
        <v>7</v>
      </c>
      <c r="O198" s="29">
        <v>7550</v>
      </c>
      <c r="P198" s="30">
        <f t="shared" si="25"/>
        <v>4379.0000000000009</v>
      </c>
      <c r="Q198" s="30">
        <f t="shared" si="26"/>
        <v>4228</v>
      </c>
      <c r="R198" s="30">
        <f t="shared" si="27"/>
        <v>4077.0000000000005</v>
      </c>
      <c r="S198" s="30">
        <f t="shared" si="28"/>
        <v>3926</v>
      </c>
      <c r="T198" s="34"/>
      <c r="U198" s="32">
        <f t="shared" si="29"/>
        <v>0</v>
      </c>
      <c r="V198" s="16">
        <v>150</v>
      </c>
      <c r="W198" s="4" t="s">
        <v>4</v>
      </c>
      <c r="X198" s="4" t="s">
        <v>8</v>
      </c>
      <c r="Y198" s="4" t="s">
        <v>8</v>
      </c>
      <c r="Z198" s="3">
        <v>76</v>
      </c>
      <c r="AA198" s="35" t="s">
        <v>325</v>
      </c>
      <c r="AB198" s="35" t="s">
        <v>325</v>
      </c>
      <c r="AC198" s="3">
        <v>1413975</v>
      </c>
      <c r="AD198" s="3">
        <v>6942659912126</v>
      </c>
      <c r="AE198" s="4">
        <v>23</v>
      </c>
    </row>
    <row r="199" spans="1:31" x14ac:dyDescent="0.25">
      <c r="A199" s="54">
        <v>187</v>
      </c>
      <c r="B199" s="3">
        <v>35517</v>
      </c>
      <c r="C199" s="10" t="s">
        <v>92</v>
      </c>
      <c r="D199" s="13" t="s">
        <v>114</v>
      </c>
      <c r="E199" s="4" t="s">
        <v>312</v>
      </c>
      <c r="F199" s="4" t="s">
        <v>93</v>
      </c>
      <c r="G199" s="4" t="s">
        <v>168</v>
      </c>
      <c r="H199" s="4" t="s">
        <v>334</v>
      </c>
      <c r="I199" s="4" t="s">
        <v>144</v>
      </c>
      <c r="J199" s="16">
        <v>425</v>
      </c>
      <c r="K199" s="16">
        <v>65</v>
      </c>
      <c r="L199" s="17">
        <v>22.5</v>
      </c>
      <c r="M199" s="20">
        <v>165</v>
      </c>
      <c r="N199" s="20" t="s">
        <v>7</v>
      </c>
      <c r="O199" s="29">
        <v>9975</v>
      </c>
      <c r="P199" s="30">
        <f t="shared" si="25"/>
        <v>5785.5000000000009</v>
      </c>
      <c r="Q199" s="30">
        <f t="shared" si="26"/>
        <v>5586.0000000000009</v>
      </c>
      <c r="R199" s="30">
        <f t="shared" si="27"/>
        <v>5386.5</v>
      </c>
      <c r="S199" s="30">
        <f t="shared" si="28"/>
        <v>5187</v>
      </c>
      <c r="T199" s="34"/>
      <c r="U199" s="32">
        <f t="shared" si="29"/>
        <v>0</v>
      </c>
      <c r="V199" s="16">
        <v>150</v>
      </c>
      <c r="W199" s="4" t="s">
        <v>8</v>
      </c>
      <c r="X199" s="4" t="s">
        <v>5</v>
      </c>
      <c r="Y199" s="4" t="s">
        <v>8</v>
      </c>
      <c r="Z199" s="3">
        <v>72</v>
      </c>
      <c r="AA199" s="35" t="s">
        <v>325</v>
      </c>
      <c r="AB199" s="35" t="s">
        <v>325</v>
      </c>
      <c r="AC199" s="3">
        <v>628512</v>
      </c>
      <c r="AD199" s="3">
        <v>4968814998332</v>
      </c>
      <c r="AE199" s="4">
        <v>91</v>
      </c>
    </row>
    <row r="200" spans="1:31" x14ac:dyDescent="0.25">
      <c r="A200" s="54">
        <v>188</v>
      </c>
      <c r="B200" s="3">
        <v>35346</v>
      </c>
      <c r="C200" s="10">
        <v>2141333</v>
      </c>
      <c r="D200" s="12" t="s">
        <v>113</v>
      </c>
      <c r="E200" s="4" t="s">
        <v>313</v>
      </c>
      <c r="F200" s="4" t="s">
        <v>17</v>
      </c>
      <c r="G200" s="4" t="s">
        <v>168</v>
      </c>
      <c r="H200" s="4" t="s">
        <v>334</v>
      </c>
      <c r="I200" s="4" t="s">
        <v>147</v>
      </c>
      <c r="J200" s="16">
        <v>445</v>
      </c>
      <c r="K200" s="16">
        <v>65</v>
      </c>
      <c r="L200" s="17">
        <v>22.5</v>
      </c>
      <c r="M200" s="20">
        <v>169</v>
      </c>
      <c r="N200" s="20" t="s">
        <v>7</v>
      </c>
      <c r="O200" s="29">
        <v>10426</v>
      </c>
      <c r="P200" s="30">
        <f t="shared" si="25"/>
        <v>6047.0800000000008</v>
      </c>
      <c r="Q200" s="30">
        <f t="shared" si="26"/>
        <v>5838.56</v>
      </c>
      <c r="R200" s="30">
        <f t="shared" si="27"/>
        <v>5630.04</v>
      </c>
      <c r="S200" s="30">
        <f t="shared" si="28"/>
        <v>5421.52</v>
      </c>
      <c r="T200" s="34"/>
      <c r="U200" s="32">
        <f t="shared" si="29"/>
        <v>0</v>
      </c>
      <c r="V200" s="16">
        <v>140</v>
      </c>
      <c r="W200" s="4" t="s">
        <v>8</v>
      </c>
      <c r="X200" s="4" t="s">
        <v>8</v>
      </c>
      <c r="Y200" s="4" t="s">
        <v>6</v>
      </c>
      <c r="Z200" s="3">
        <v>70</v>
      </c>
      <c r="AA200" s="35" t="s">
        <v>325</v>
      </c>
      <c r="AB200" s="35" t="s">
        <v>325</v>
      </c>
      <c r="AC200" s="3">
        <v>458228</v>
      </c>
      <c r="AD200" s="3">
        <v>8808956117719</v>
      </c>
      <c r="AE200" s="4">
        <v>0</v>
      </c>
    </row>
  </sheetData>
  <autoFilter ref="A12:AE200" xr:uid="{00000000-0001-0000-0000-000000000000}"/>
  <mergeCells count="8">
    <mergeCell ref="G6:H6"/>
    <mergeCell ref="I6:J6"/>
    <mergeCell ref="G3:H3"/>
    <mergeCell ref="I3:J3"/>
    <mergeCell ref="G4:H4"/>
    <mergeCell ref="I4:J4"/>
    <mergeCell ref="G5:H5"/>
    <mergeCell ref="I5:J5"/>
  </mergeCells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9806CABF50A346B61DADBBC099886E" ma:contentTypeVersion="11" ma:contentTypeDescription="Create a new document." ma:contentTypeScope="" ma:versionID="08e45c39abec10779266c8d5f6424564">
  <xsd:schema xmlns:xsd="http://www.w3.org/2001/XMLSchema" xmlns:xs="http://www.w3.org/2001/XMLSchema" xmlns:p="http://schemas.microsoft.com/office/2006/metadata/properties" xmlns:ns2="6ad53167-e6cc-4373-9ee2-3866f37e2978" xmlns:ns3="899c07f5-177b-4932-9ca5-636660bb0352" targetNamespace="http://schemas.microsoft.com/office/2006/metadata/properties" ma:root="true" ma:fieldsID="aa3f88de37d993d40873945442dbbd98" ns2:_="" ns3:_="">
    <xsd:import namespace="6ad53167-e6cc-4373-9ee2-3866f37e2978"/>
    <xsd:import namespace="899c07f5-177b-4932-9ca5-636660bb03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53167-e6cc-4373-9ee2-3866f37e29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af3a430-bd28-466c-a6dd-aea5e934fb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c07f5-177b-4932-9ca5-636660bb035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bfebaa2-1a00-403c-b9fa-91456dff7ae8}" ma:internalName="TaxCatchAll" ma:showField="CatchAllData" ma:web="899c07f5-177b-4932-9ca5-636660bb03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ad53167-e6cc-4373-9ee2-3866f37e2978">
      <Terms xmlns="http://schemas.microsoft.com/office/infopath/2007/PartnerControls"/>
    </lcf76f155ced4ddcb4097134ff3c332f>
    <TaxCatchAll xmlns="899c07f5-177b-4932-9ca5-636660bb03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4F5920-4618-4349-B0E0-0B124CBEFF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d53167-e6cc-4373-9ee2-3866f37e2978"/>
    <ds:schemaRef ds:uri="899c07f5-177b-4932-9ca5-636660bb03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E78903-07EB-4168-9FC7-25EBF5A5EF23}">
  <ds:schemaRefs>
    <ds:schemaRef ds:uri="http://schemas.microsoft.com/office/2006/metadata/properties"/>
    <ds:schemaRef ds:uri="http://schemas.microsoft.com/office/infopath/2007/PartnerControls"/>
    <ds:schemaRef ds:uri="6ad53167-e6cc-4373-9ee2-3866f37e2978"/>
    <ds:schemaRef ds:uri="899c07f5-177b-4932-9ca5-636660bb0352"/>
  </ds:schemaRefs>
</ds:datastoreItem>
</file>

<file path=customXml/itemProps3.xml><?xml version="1.0" encoding="utf-8"?>
<ds:datastoreItem xmlns:ds="http://schemas.openxmlformats.org/officeDocument/2006/customXml" ds:itemID="{6688EB43-84CD-46D3-9236-17EF5F7971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Innsalg Last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Sigvartsen</dc:creator>
  <cp:lastModifiedBy>Petter Opsahl</cp:lastModifiedBy>
  <dcterms:created xsi:type="dcterms:W3CDTF">2024-12-17T12:01:41Z</dcterms:created>
  <dcterms:modified xsi:type="dcterms:W3CDTF">2025-01-20T11:25:58Z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0x010100A19806CABF50A346B61DADBBC099886E</vt:lpwstr>
  </property>
  <property fmtid="{D5CDD505-2E9C-101B-9397-08002B2CF9AE}" pid="3" name="MediaServiceImageTags">
    <vt:lpwstr/>
  </property>
</Properties>
</file>